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53222"/>
  <mc:AlternateContent xmlns:mc="http://schemas.openxmlformats.org/markup-compatibility/2006">
    <mc:Choice Requires="x15">
      <x15ac:absPath xmlns:x15ac="http://schemas.microsoft.com/office/spreadsheetml/2010/11/ac" url="\\cg56.fr\DFS\COMMUN\Cabinet\web\2021\SOCIAL\AAP_perte_autonomie\"/>
    </mc:Choice>
  </mc:AlternateContent>
  <bookViews>
    <workbookView xWindow="-120" yWindow="-120" windowWidth="19440" windowHeight="15000" firstSheet="2" activeTab="4"/>
  </bookViews>
  <sheets>
    <sheet name="Formulaire" sheetId="15" state="hidden" r:id="rId1"/>
    <sheet name="Lisez-moi" sheetId="28" r:id="rId2"/>
    <sheet name="Page de garde" sheetId="25" r:id="rId3"/>
    <sheet name="Identification" sheetId="18" r:id="rId4"/>
    <sheet name="Attestation" sheetId="31" r:id="rId5"/>
    <sheet name="Thématiques" sheetId="19" r:id="rId6"/>
    <sheet name="Motivations" sheetId="20" r:id="rId7"/>
    <sheet name="Couverture_territoriale" sheetId="26" r:id="rId8"/>
    <sheet name="Objectifs" sheetId="21" r:id="rId9"/>
    <sheet name="Table" sheetId="1" state="hidden" r:id="rId10"/>
    <sheet name="Mise en oeuvre" sheetId="22" r:id="rId11"/>
    <sheet name="Financement" sheetId="23" r:id="rId12"/>
    <sheet name="Grille_analyse" sheetId="30" state="hidden" r:id="rId13"/>
    <sheet name="Liste" sheetId="16" state="hidden" r:id="rId14"/>
    <sheet name="DIM participation beneficiaire" sheetId="12" state="hidden" r:id="rId15"/>
  </sheets>
  <externalReferences>
    <externalReference r:id="rId16"/>
    <externalReference r:id="rId17"/>
  </externalReferences>
  <definedNames>
    <definedName name="_xlnm._FilterDatabase" localSheetId="7" hidden="1">Couverture_territoriale!$B$2:$F$252</definedName>
    <definedName name="_xlnm._FilterDatabase" localSheetId="9" hidden="1">Table!$E$1:$G$1</definedName>
    <definedName name="_xlnm.Print_Titles" localSheetId="1">'Lisez-moi'!$1:$2</definedName>
    <definedName name="_xlnm.Print_Area" localSheetId="7">Couverture_territoriale!$B$1:$B$1</definedName>
    <definedName name="_xlnm.Print_Area" localSheetId="11">Financement!$A$1:$AV$80</definedName>
    <definedName name="_xlnm.Print_Area" localSheetId="12">Grille_analyse!$A$1:$AV$174</definedName>
    <definedName name="_xlnm.Print_Area" localSheetId="3">Identification!$A$1:$AV$88</definedName>
    <definedName name="_xlnm.Print_Area" localSheetId="10">'Mise en oeuvre'!$A$1:$AV$120</definedName>
    <definedName name="_xlnm.Print_Area" localSheetId="6">Motivations!$A$1:$AV$80</definedName>
    <definedName name="_xlnm.Print_Area" localSheetId="8">Objectifs!$A$1:$AV$115</definedName>
    <definedName name="_xlnm.Print_Area" localSheetId="2">'Page de garde'!$A$1:$AV$40</definedName>
    <definedName name="_xlnm.Print_Area" localSheetId="5">Thématiques!$A$1:$AU$76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0" i="31" l="1"/>
  <c r="D1" i="31"/>
  <c r="D57" i="22" l="1"/>
  <c r="AO51" i="23"/>
  <c r="W34" i="23"/>
  <c r="AO75" i="23" s="1"/>
  <c r="G3" i="26" l="1"/>
  <c r="G4" i="26"/>
  <c r="G5" i="26"/>
  <c r="G6" i="26"/>
  <c r="G7" i="26"/>
  <c r="G8" i="26"/>
  <c r="G9" i="26"/>
  <c r="G10" i="26"/>
  <c r="G11" i="26"/>
  <c r="G12" i="26"/>
  <c r="G13" i="26"/>
  <c r="G14" i="26"/>
  <c r="G15" i="26"/>
  <c r="G16" i="26"/>
  <c r="G17" i="26"/>
  <c r="G18" i="26"/>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G166" i="26"/>
  <c r="G167" i="26"/>
  <c r="G168" i="26"/>
  <c r="G169" i="26"/>
  <c r="G170" i="26"/>
  <c r="G171" i="26"/>
  <c r="G172" i="26"/>
  <c r="G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G200" i="26"/>
  <c r="G201" i="26"/>
  <c r="G202" i="26"/>
  <c r="G203" i="26"/>
  <c r="G204" i="26"/>
  <c r="G205" i="26"/>
  <c r="G206" i="26"/>
  <c r="G207" i="26"/>
  <c r="G208" i="26"/>
  <c r="G209" i="26"/>
  <c r="G210" i="26"/>
  <c r="G211" i="26"/>
  <c r="G212" i="26"/>
  <c r="G213" i="26"/>
  <c r="G214" i="26"/>
  <c r="G215" i="26"/>
  <c r="G216" i="26"/>
  <c r="G217" i="26"/>
  <c r="G218" i="26"/>
  <c r="G219" i="26"/>
  <c r="G220" i="26"/>
  <c r="G221" i="26"/>
  <c r="G222" i="26"/>
  <c r="G223" i="26"/>
  <c r="G224" i="26"/>
  <c r="G225" i="26"/>
  <c r="G226" i="26"/>
  <c r="G227" i="26"/>
  <c r="G228" i="26"/>
  <c r="G229" i="26"/>
  <c r="G230" i="26"/>
  <c r="G231" i="26"/>
  <c r="G232" i="26"/>
  <c r="G233" i="26"/>
  <c r="G234" i="26"/>
  <c r="G235" i="26"/>
  <c r="G236" i="26"/>
  <c r="G237" i="26"/>
  <c r="G238" i="26"/>
  <c r="G239" i="26"/>
  <c r="G240" i="26"/>
  <c r="G241" i="26"/>
  <c r="G242" i="26"/>
  <c r="G243" i="26"/>
  <c r="G244" i="26"/>
  <c r="G245" i="26"/>
  <c r="G246" i="26"/>
  <c r="G247" i="26"/>
  <c r="G248" i="26"/>
  <c r="G249" i="26"/>
  <c r="G250" i="26"/>
  <c r="G251" i="26"/>
  <c r="G252" i="26"/>
  <c r="W114" i="30" l="1"/>
  <c r="AS108" i="30" s="1"/>
  <c r="AA121" i="30" l="1"/>
  <c r="T77" i="23"/>
  <c r="AO77" i="23" s="1"/>
  <c r="G52" i="1"/>
  <c r="G63" i="1" l="1"/>
  <c r="G59" i="1"/>
  <c r="G62" i="1"/>
  <c r="G61" i="1"/>
  <c r="G60" i="1"/>
  <c r="G58" i="1"/>
  <c r="G57" i="1"/>
  <c r="G56" i="1"/>
  <c r="G55" i="1"/>
  <c r="G54" i="1"/>
  <c r="G53" i="1"/>
  <c r="G51" i="1"/>
  <c r="G50" i="1"/>
  <c r="G49" i="1"/>
  <c r="G44" i="1"/>
  <c r="G43" i="1"/>
  <c r="G42" i="1"/>
  <c r="G41" i="1"/>
  <c r="G40" i="1"/>
  <c r="G39" i="1"/>
  <c r="J39" i="1" s="1"/>
  <c r="K39" i="1" s="1"/>
  <c r="G38" i="1"/>
  <c r="J38" i="1" s="1"/>
  <c r="K38" i="1" s="1"/>
  <c r="G37" i="1"/>
  <c r="J37" i="1" s="1"/>
  <c r="K37" i="1" s="1"/>
  <c r="G36" i="1"/>
  <c r="J36" i="1" s="1"/>
  <c r="F38" i="1"/>
  <c r="F37" i="1"/>
  <c r="F36" i="1"/>
  <c r="G67" i="1"/>
  <c r="T56" i="19"/>
  <c r="T50" i="19"/>
  <c r="AR47" i="19"/>
  <c r="K36" i="1" l="1"/>
  <c r="P36" i="30" s="1"/>
  <c r="G27" i="1"/>
  <c r="J27" i="1" s="1"/>
  <c r="K27" i="1" s="1"/>
  <c r="G26" i="1"/>
  <c r="J26" i="1" s="1"/>
  <c r="K26" i="1" s="1"/>
  <c r="G25" i="1"/>
  <c r="J25" i="1" s="1"/>
  <c r="K25" i="1" s="1"/>
  <c r="G24" i="1"/>
  <c r="J24" i="1" s="1"/>
  <c r="K24" i="1" s="1"/>
  <c r="T68" i="19"/>
  <c r="T65" i="19"/>
  <c r="T62" i="19"/>
  <c r="G23" i="1"/>
  <c r="G22" i="1"/>
  <c r="J22" i="1" s="1"/>
  <c r="K22" i="1" s="1"/>
  <c r="G21" i="1"/>
  <c r="J21" i="1" s="1"/>
  <c r="K21" i="1" s="1"/>
  <c r="F27" i="1"/>
  <c r="F26" i="1"/>
  <c r="F25" i="1"/>
  <c r="F24" i="1"/>
  <c r="F23" i="1"/>
  <c r="F22" i="1"/>
  <c r="F21" i="1"/>
  <c r="F20" i="1"/>
  <c r="G20" i="1"/>
  <c r="J20" i="1" s="1"/>
  <c r="K20" i="1" s="1"/>
  <c r="G19" i="1"/>
  <c r="F19" i="1"/>
  <c r="H23" i="1" l="1"/>
  <c r="J23" i="1"/>
  <c r="K23" i="1" s="1"/>
  <c r="H19" i="1"/>
  <c r="A4" i="30"/>
  <c r="D1" i="30" l="1"/>
  <c r="D1" i="23"/>
  <c r="AH165" i="30" l="1"/>
  <c r="D89" i="30" l="1"/>
  <c r="AO36" i="30"/>
  <c r="P21" i="30"/>
  <c r="P24" i="30"/>
  <c r="G156" i="30"/>
  <c r="G155" i="30"/>
  <c r="G154" i="30"/>
  <c r="G153" i="30"/>
  <c r="G152" i="30"/>
  <c r="AZ128" i="30"/>
  <c r="AX128" i="30"/>
  <c r="AX124" i="30"/>
  <c r="AX121" i="30"/>
  <c r="BB119" i="30"/>
  <c r="AZ119" i="30"/>
  <c r="AX119" i="30"/>
  <c r="AZ117" i="30"/>
  <c r="AX117" i="30"/>
  <c r="AS117" i="30"/>
  <c r="H155" i="30" s="1"/>
  <c r="AX112" i="30"/>
  <c r="AX110" i="30"/>
  <c r="AX108" i="30"/>
  <c r="H154" i="30"/>
  <c r="AX105" i="30"/>
  <c r="AX103" i="30"/>
  <c r="AS103" i="30"/>
  <c r="H153" i="30" s="1"/>
  <c r="AX100" i="30"/>
  <c r="AX98" i="30"/>
  <c r="AS98" i="30"/>
  <c r="BD85" i="30"/>
  <c r="BB85" i="30"/>
  <c r="AZ85" i="30"/>
  <c r="AX85" i="30"/>
  <c r="H70" i="30"/>
  <c r="D54" i="30"/>
  <c r="D59" i="30" s="1"/>
  <c r="D64" i="30" s="1"/>
  <c r="AX18" i="30" l="1"/>
  <c r="AS124" i="30"/>
  <c r="H156" i="30" s="1"/>
  <c r="H152" i="30"/>
  <c r="D39" i="30"/>
  <c r="D134" i="30"/>
  <c r="Z139" i="30" l="1"/>
  <c r="H157" i="30"/>
  <c r="B8" i="23" l="1"/>
  <c r="B8" i="22"/>
  <c r="B8" i="20"/>
  <c r="B8" i="21"/>
  <c r="BD32" i="22" l="1"/>
  <c r="BD26" i="22"/>
  <c r="BD23" i="22"/>
  <c r="BD20" i="22"/>
  <c r="BD17" i="22"/>
  <c r="AY32" i="22"/>
  <c r="AY29" i="22"/>
  <c r="AY26" i="22"/>
  <c r="AY23" i="22"/>
  <c r="AY20" i="22"/>
  <c r="AY17" i="22"/>
  <c r="BB22" i="21"/>
  <c r="AX22" i="21"/>
  <c r="BD28" i="21"/>
  <c r="BA28" i="21"/>
  <c r="AX28" i="21"/>
  <c r="T71" i="19"/>
  <c r="F35" i="1"/>
  <c r="F34" i="1"/>
  <c r="F33" i="1"/>
  <c r="F32" i="1"/>
  <c r="F31" i="1"/>
  <c r="F30" i="1"/>
  <c r="F29" i="1"/>
  <c r="F28" i="1"/>
  <c r="F18" i="1"/>
  <c r="F17" i="1"/>
  <c r="F16" i="1"/>
  <c r="F15" i="1"/>
  <c r="F14" i="1"/>
  <c r="F13" i="1"/>
  <c r="F12" i="1"/>
  <c r="B8" i="19" l="1"/>
  <c r="G35" i="1" l="1"/>
  <c r="J35" i="1" s="1"/>
  <c r="K35" i="1" s="1"/>
  <c r="G34" i="1"/>
  <c r="J34" i="1" s="1"/>
  <c r="K34" i="1" s="1"/>
  <c r="M25" i="23" l="1"/>
  <c r="G2" i="26" l="1"/>
  <c r="A2" i="1"/>
  <c r="A3" i="1" s="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C2" i="1"/>
  <c r="C3" i="1" s="1"/>
  <c r="C4" i="1" s="1"/>
  <c r="C5" i="1" s="1"/>
  <c r="C6" i="1" s="1"/>
  <c r="C7" i="1" s="1"/>
  <c r="C8" i="1" s="1"/>
  <c r="C9" i="1" s="1"/>
  <c r="C10" i="1" s="1"/>
  <c r="C11" i="1" s="1"/>
  <c r="C12" i="1" s="1"/>
  <c r="C13" i="1" s="1"/>
  <c r="C14" i="1" s="1"/>
  <c r="C15" i="1" s="1"/>
  <c r="C16" i="1" s="1"/>
  <c r="C17" i="1" s="1"/>
  <c r="C18" i="1" s="1"/>
  <c r="C19" i="1" s="1"/>
  <c r="C20" i="1" s="1"/>
  <c r="C21" i="1" s="1"/>
  <c r="C22" i="1" s="1"/>
  <c r="C23" i="1" s="1"/>
  <c r="C24" i="1" s="1"/>
  <c r="C25" i="1" s="1"/>
  <c r="C26" i="1" s="1"/>
  <c r="C27" i="1" s="1"/>
  <c r="C28" i="1" s="1"/>
  <c r="C29"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B2" i="1"/>
  <c r="B3" i="1" s="1"/>
  <c r="B4" i="1" s="1"/>
  <c r="B5" i="1" s="1"/>
  <c r="B6" i="1" s="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3" i="1" l="1"/>
  <c r="B54" i="1" s="1"/>
  <c r="B55" i="1" s="1"/>
  <c r="B56" i="1" s="1"/>
  <c r="B57" i="1" s="1"/>
  <c r="B58" i="1" s="1"/>
  <c r="B59" i="1" s="1"/>
  <c r="B60" i="1" s="1"/>
  <c r="B61" i="1" s="1"/>
  <c r="B62" i="1" s="1"/>
  <c r="B63" i="1" s="1"/>
  <c r="B64" i="1" s="1"/>
  <c r="B65" i="1" s="1"/>
  <c r="B66" i="1" s="1"/>
  <c r="B67" i="1" s="1"/>
  <c r="B68" i="1" s="1"/>
  <c r="B52" i="1"/>
  <c r="C53" i="1"/>
  <c r="C54" i="1" s="1"/>
  <c r="C55" i="1" s="1"/>
  <c r="C56" i="1" s="1"/>
  <c r="C57" i="1" s="1"/>
  <c r="C58" i="1" s="1"/>
  <c r="C59" i="1" s="1"/>
  <c r="C60" i="1" s="1"/>
  <c r="C61" i="1" s="1"/>
  <c r="C62" i="1" s="1"/>
  <c r="C63" i="1" s="1"/>
  <c r="C64" i="1" s="1"/>
  <c r="C65" i="1" s="1"/>
  <c r="C66" i="1" s="1"/>
  <c r="C67" i="1" s="1"/>
  <c r="C68" i="1" s="1"/>
  <c r="C52" i="1"/>
  <c r="A53" i="1"/>
  <c r="A54" i="1" s="1"/>
  <c r="A55" i="1" s="1"/>
  <c r="A56" i="1" s="1"/>
  <c r="A57" i="1" s="1"/>
  <c r="A58" i="1" s="1"/>
  <c r="A59" i="1" s="1"/>
  <c r="A60" i="1" s="1"/>
  <c r="A61" i="1" s="1"/>
  <c r="A62" i="1" s="1"/>
  <c r="A63" i="1" s="1"/>
  <c r="A64" i="1" s="1"/>
  <c r="A65" i="1" s="1"/>
  <c r="A66" i="1" s="1"/>
  <c r="A67" i="1" s="1"/>
  <c r="A68" i="1" s="1"/>
  <c r="A52" i="1"/>
  <c r="D2" i="1"/>
  <c r="D3" i="1" s="1"/>
  <c r="D4" i="1" s="1"/>
  <c r="D5" i="1" s="1"/>
  <c r="D6" i="1" s="1"/>
  <c r="D7" i="1" s="1"/>
  <c r="D8" i="1" s="1"/>
  <c r="D9" i="1" s="1"/>
  <c r="D10" i="1" s="1"/>
  <c r="D11" i="1" s="1"/>
  <c r="D12" i="1" s="1"/>
  <c r="D13" i="1" s="1"/>
  <c r="D14" i="1" s="1"/>
  <c r="D15" i="1" s="1"/>
  <c r="D16" i="1" s="1"/>
  <c r="D17" i="1" s="1"/>
  <c r="D18" i="1" s="1"/>
  <c r="D19" i="1" s="1"/>
  <c r="D20" i="1" s="1"/>
  <c r="D21" i="1" s="1"/>
  <c r="D22" i="1" s="1"/>
  <c r="D23" i="1" s="1"/>
  <c r="D24" i="1" s="1"/>
  <c r="D25" i="1" s="1"/>
  <c r="D26" i="1" s="1"/>
  <c r="D27" i="1" s="1"/>
  <c r="D28" i="1" s="1"/>
  <c r="D29" i="1" s="1"/>
  <c r="D30" i="1" s="1"/>
  <c r="D31" i="1" s="1"/>
  <c r="D32" i="1" s="1"/>
  <c r="D33" i="1" s="1"/>
  <c r="D34" i="1" s="1"/>
  <c r="D35" i="1" s="1"/>
  <c r="D36" i="1" s="1"/>
  <c r="D37" i="1" s="1"/>
  <c r="D38" i="1" s="1"/>
  <c r="D39" i="1" s="1"/>
  <c r="D40" i="1" s="1"/>
  <c r="D41" i="1" s="1"/>
  <c r="D42" i="1" s="1"/>
  <c r="D43" i="1" s="1"/>
  <c r="D44" i="1" s="1"/>
  <c r="D45" i="1" s="1"/>
  <c r="D46" i="1" s="1"/>
  <c r="D47" i="1" s="1"/>
  <c r="D48" i="1" s="1"/>
  <c r="D49" i="1" s="1"/>
  <c r="D50" i="1" s="1"/>
  <c r="D51" i="1" s="1"/>
  <c r="D53" i="1" l="1"/>
  <c r="D54" i="1" s="1"/>
  <c r="D55" i="1" s="1"/>
  <c r="D56" i="1" s="1"/>
  <c r="D57" i="1" s="1"/>
  <c r="D58" i="1" s="1"/>
  <c r="D59" i="1" s="1"/>
  <c r="D60" i="1" s="1"/>
  <c r="D61" i="1" s="1"/>
  <c r="D62" i="1" s="1"/>
  <c r="D63" i="1" s="1"/>
  <c r="D64" i="1" s="1"/>
  <c r="D65" i="1" s="1"/>
  <c r="D66" i="1" s="1"/>
  <c r="D67" i="1" s="1"/>
  <c r="D68" i="1" s="1"/>
  <c r="D52" i="1"/>
  <c r="D40" i="23"/>
  <c r="D1" i="22"/>
  <c r="D46" i="22" s="1"/>
  <c r="D1" i="21"/>
  <c r="D76" i="21" s="1"/>
  <c r="D1" i="20"/>
  <c r="D42" i="20" s="1"/>
  <c r="D1" i="19"/>
  <c r="D38" i="19" s="1"/>
  <c r="AQ17" i="18"/>
  <c r="AQ20" i="18" s="1"/>
  <c r="H27" i="1"/>
  <c r="H26" i="1"/>
  <c r="H25" i="1"/>
  <c r="H24" i="1"/>
  <c r="G18" i="1"/>
  <c r="J18" i="1" s="1"/>
  <c r="K18" i="1" s="1"/>
  <c r="G17" i="1"/>
  <c r="J17" i="1" s="1"/>
  <c r="K17" i="1" s="1"/>
  <c r="G16" i="1"/>
  <c r="J16" i="1" s="1"/>
  <c r="K16" i="1" s="1"/>
  <c r="G15" i="1"/>
  <c r="J15" i="1" s="1"/>
  <c r="K15" i="1" s="1"/>
  <c r="G14" i="1"/>
  <c r="J14" i="1" s="1"/>
  <c r="G13" i="1"/>
  <c r="J13" i="1" s="1"/>
  <c r="K13" i="1" s="1"/>
  <c r="G12" i="1"/>
  <c r="J12" i="1" s="1"/>
  <c r="K12" i="1" s="1"/>
  <c r="D1" i="18"/>
  <c r="D43" i="18" s="1"/>
  <c r="K14" i="1" l="1"/>
  <c r="H21" i="1"/>
  <c r="H12" i="1"/>
  <c r="D84" i="22"/>
  <c r="G33" i="1"/>
  <c r="J33" i="1" s="1"/>
  <c r="K33" i="1" s="1"/>
  <c r="G28" i="1"/>
  <c r="J28" i="1" s="1"/>
  <c r="K28" i="1" s="1"/>
  <c r="G30" i="1"/>
  <c r="J30" i="1" s="1"/>
  <c r="K30" i="1" s="1"/>
  <c r="G32" i="1"/>
  <c r="J32" i="1" s="1"/>
  <c r="K32" i="1" s="1"/>
  <c r="G29" i="1"/>
  <c r="J29" i="1" s="1"/>
  <c r="G31" i="1"/>
  <c r="J31" i="1" s="1"/>
  <c r="K31" i="1" s="1"/>
  <c r="P30" i="30" l="1"/>
  <c r="K29" i="1"/>
  <c r="P33" i="30" s="1"/>
  <c r="W31" i="23"/>
  <c r="AP160" i="30"/>
  <c r="G8" i="1" l="1"/>
  <c r="G10" i="1" l="1"/>
  <c r="G9" i="1"/>
  <c r="BA38" i="22"/>
  <c r="BA35" i="22"/>
  <c r="BA32" i="22"/>
  <c r="BA29" i="22"/>
  <c r="BA26" i="22"/>
  <c r="BA23" i="22"/>
  <c r="BA20" i="22"/>
  <c r="BA17" i="22"/>
  <c r="BB51" i="22"/>
  <c r="AZ51" i="22"/>
  <c r="AX51" i="22"/>
  <c r="B113" i="21"/>
  <c r="B111" i="21"/>
  <c r="B109" i="21"/>
  <c r="B107" i="21"/>
  <c r="B99" i="21"/>
  <c r="B101" i="21" s="1"/>
  <c r="B103" i="21" s="1"/>
  <c r="B105" i="21" s="1"/>
  <c r="B95" i="21"/>
  <c r="B93" i="21"/>
  <c r="B91" i="21"/>
  <c r="B81" i="21"/>
  <c r="B83" i="21" s="1"/>
  <c r="B85" i="21" s="1"/>
  <c r="B87" i="21" s="1"/>
  <c r="B89" i="21" s="1"/>
  <c r="B66" i="21"/>
  <c r="B68" i="21"/>
  <c r="B50" i="21"/>
  <c r="B52" i="21"/>
  <c r="B56" i="21"/>
  <c r="B58" i="21" s="1"/>
  <c r="B60" i="21" s="1"/>
  <c r="B62" i="21" s="1"/>
  <c r="B64" i="21" s="1"/>
  <c r="B38" i="21"/>
  <c r="B40" i="21" s="1"/>
  <c r="B42" i="21" s="1"/>
  <c r="B44" i="21" s="1"/>
  <c r="B46" i="21" s="1"/>
  <c r="B48" i="21" s="1"/>
  <c r="D33" i="21"/>
  <c r="BB18" i="21"/>
  <c r="AZ18" i="21"/>
  <c r="AX18" i="21"/>
  <c r="BB14" i="21"/>
  <c r="AZ14" i="21"/>
  <c r="AX14" i="21"/>
  <c r="G11" i="1"/>
  <c r="G7" i="1"/>
  <c r="G6" i="1"/>
  <c r="G4" i="1"/>
  <c r="G5" i="1" s="1"/>
  <c r="G2" i="1"/>
  <c r="G3" i="1" s="1"/>
  <c r="AZ31" i="19"/>
  <c r="AX29" i="19"/>
  <c r="AX31" i="19"/>
  <c r="AX21" i="19"/>
  <c r="AX19" i="19"/>
  <c r="AV21" i="19"/>
  <c r="AV23" i="19"/>
  <c r="AV25" i="19"/>
  <c r="AV27" i="19"/>
  <c r="AV29" i="19"/>
  <c r="AV31" i="19"/>
  <c r="AV19" i="19"/>
  <c r="AS47" i="19" l="1"/>
  <c r="I11" i="1"/>
  <c r="AM47" i="19"/>
  <c r="AH47" i="19"/>
  <c r="AP21" i="23"/>
  <c r="AN127" i="30" s="1"/>
  <c r="X47" i="19"/>
  <c r="AC47" i="19"/>
  <c r="AM667" i="15"/>
  <c r="AD664" i="15"/>
  <c r="AM664" i="15" s="1"/>
  <c r="AM661" i="15"/>
  <c r="AM659" i="15"/>
  <c r="AM657" i="15"/>
  <c r="AM655" i="15"/>
  <c r="AM653" i="15"/>
  <c r="AM651" i="15"/>
  <c r="AM649" i="15"/>
  <c r="AM647" i="15"/>
  <c r="AM645" i="15"/>
  <c r="AM643" i="15"/>
  <c r="AM641" i="15"/>
  <c r="AM638" i="15"/>
  <c r="C628" i="15"/>
  <c r="AM628" i="15" s="1"/>
  <c r="C626" i="15"/>
  <c r="AM626" i="15" s="1"/>
  <c r="C624" i="15"/>
  <c r="AM624" i="15" s="1"/>
  <c r="C622" i="15"/>
  <c r="AM622" i="15" s="1"/>
  <c r="AD600" i="15"/>
  <c r="AM600" i="15" s="1"/>
  <c r="C600" i="15"/>
  <c r="C602" i="15" s="1"/>
  <c r="A589" i="15"/>
  <c r="AM583" i="15"/>
  <c r="AD580" i="15"/>
  <c r="AM580" i="15" s="1"/>
  <c r="AM577" i="15"/>
  <c r="AM575" i="15"/>
  <c r="AM573" i="15"/>
  <c r="AM571" i="15"/>
  <c r="AM569" i="15"/>
  <c r="AM567" i="15"/>
  <c r="AM565" i="15"/>
  <c r="AM563" i="15"/>
  <c r="AM561" i="15"/>
  <c r="AM559" i="15"/>
  <c r="AM557" i="15"/>
  <c r="AM554" i="15"/>
  <c r="C544" i="15"/>
  <c r="AM544" i="15" s="1"/>
  <c r="C542" i="15"/>
  <c r="AM542" i="15" s="1"/>
  <c r="C540" i="15"/>
  <c r="AM540" i="15" s="1"/>
  <c r="C538" i="15"/>
  <c r="AM538" i="15" s="1"/>
  <c r="AD516" i="15"/>
  <c r="AM516" i="15" s="1"/>
  <c r="C516" i="15"/>
  <c r="C518" i="15" s="1"/>
  <c r="A505" i="15"/>
  <c r="AM493" i="15"/>
  <c r="AM491" i="15"/>
  <c r="AM487" i="15"/>
  <c r="AM485" i="15"/>
  <c r="AM483" i="15"/>
  <c r="AM481" i="15"/>
  <c r="AM479" i="15"/>
  <c r="AM477" i="15"/>
  <c r="AM475" i="15"/>
  <c r="AM473" i="15"/>
  <c r="AD496" i="15"/>
  <c r="A421" i="15"/>
  <c r="AW359" i="15"/>
  <c r="AH359" i="15"/>
  <c r="R359" i="15"/>
  <c r="AW369" i="15"/>
  <c r="AH369" i="15"/>
  <c r="R369" i="15"/>
  <c r="AW356" i="15"/>
  <c r="AH356" i="15"/>
  <c r="R356" i="15"/>
  <c r="AW353" i="15"/>
  <c r="AH353" i="15"/>
  <c r="R353" i="15"/>
  <c r="AW350" i="15"/>
  <c r="AH350" i="15"/>
  <c r="R350" i="15"/>
  <c r="AW347" i="15"/>
  <c r="AH347" i="15"/>
  <c r="R347" i="15"/>
  <c r="A337" i="15"/>
  <c r="A253" i="15"/>
  <c r="R250" i="15"/>
  <c r="AW247" i="15"/>
  <c r="AH247" i="15"/>
  <c r="R247" i="15"/>
  <c r="AW238" i="15"/>
  <c r="AH238" i="15"/>
  <c r="R238" i="15"/>
  <c r="A169" i="15"/>
  <c r="A85" i="15"/>
  <c r="AS59" i="23" l="1"/>
  <c r="AM602" i="15"/>
  <c r="C604" i="15"/>
  <c r="C606" i="15" s="1"/>
  <c r="C608" i="15" s="1"/>
  <c r="AM604" i="15"/>
  <c r="AM518" i="15"/>
  <c r="C520" i="15"/>
  <c r="AM606" i="15" l="1"/>
  <c r="AS51" i="23"/>
  <c r="AS55" i="23"/>
  <c r="AS53" i="23"/>
  <c r="AS57" i="23"/>
  <c r="AS67" i="23"/>
  <c r="AS63" i="23"/>
  <c r="AS61" i="23"/>
  <c r="AS71" i="23"/>
  <c r="AS69" i="23"/>
  <c r="AS65" i="23"/>
  <c r="G64" i="1"/>
  <c r="C610" i="15"/>
  <c r="AM608" i="15"/>
  <c r="C522" i="15"/>
  <c r="AM520" i="15"/>
  <c r="AF31" i="23" l="1"/>
  <c r="AF34" i="23"/>
  <c r="G68" i="1"/>
  <c r="AF28" i="23"/>
  <c r="G66" i="1"/>
  <c r="AF25" i="23"/>
  <c r="G65" i="1"/>
  <c r="AM610" i="15"/>
  <c r="C612" i="15"/>
  <c r="AM522" i="15"/>
  <c r="C524" i="15"/>
  <c r="C614" i="15" l="1"/>
  <c r="AM612" i="15"/>
  <c r="C526" i="15"/>
  <c r="AM524" i="15"/>
  <c r="AM614" i="15" l="1"/>
  <c r="C616" i="15"/>
  <c r="AM526" i="15"/>
  <c r="C528" i="15"/>
  <c r="C618" i="15" l="1"/>
  <c r="AM616" i="15"/>
  <c r="C530" i="15"/>
  <c r="AM528" i="15"/>
  <c r="AM618" i="15" l="1"/>
  <c r="C620" i="15"/>
  <c r="AM620" i="15" s="1"/>
  <c r="AM630" i="15" s="1"/>
  <c r="AD670" i="15" s="1"/>
  <c r="AM670" i="15" s="1"/>
  <c r="AM530" i="15"/>
  <c r="C532" i="15"/>
  <c r="C534" i="15" l="1"/>
  <c r="AM532" i="15"/>
  <c r="AM534" i="15" l="1"/>
  <c r="C536" i="15"/>
  <c r="AM536" i="15" s="1"/>
  <c r="AM546" i="15" s="1"/>
  <c r="AD586" i="15" s="1"/>
  <c r="AM586" i="15" s="1"/>
  <c r="AM489" i="15" l="1"/>
  <c r="AM470" i="15"/>
  <c r="AD502" i="15"/>
  <c r="AM502" i="15" s="1"/>
  <c r="AM496" i="15"/>
  <c r="AM499" i="15"/>
  <c r="AW127" i="15" l="1"/>
  <c r="AW118" i="15"/>
  <c r="AH127" i="15"/>
  <c r="AH124" i="15"/>
  <c r="AW109" i="15"/>
  <c r="AH112" i="15"/>
  <c r="AH109" i="15"/>
  <c r="R127" i="15"/>
  <c r="R124" i="15"/>
  <c r="R121" i="15"/>
  <c r="R118" i="15"/>
  <c r="R115" i="15"/>
  <c r="R112" i="15"/>
  <c r="R109" i="15"/>
  <c r="AS77" i="23" l="1"/>
  <c r="AS75" i="23"/>
  <c r="P18" i="30" l="1"/>
  <c r="AG18" i="30"/>
</calcChain>
</file>

<file path=xl/comments1.xml><?xml version="1.0" encoding="utf-8"?>
<comments xmlns="http://schemas.openxmlformats.org/spreadsheetml/2006/main">
  <authors>
    <author>Conseil Départemental 56</author>
  </authors>
  <commentList>
    <comment ref="L33" authorId="0" shapeId="0">
      <text>
        <r>
          <rPr>
            <b/>
            <sz val="9"/>
            <color indexed="81"/>
            <rFont val="Tahoma"/>
            <family val="2"/>
          </rPr>
          <t>Détail adresse</t>
        </r>
        <r>
          <rPr>
            <sz val="9"/>
            <color indexed="81"/>
            <rFont val="Tahoma"/>
            <family val="2"/>
          </rPr>
          <t xml:space="preserve">
</t>
        </r>
      </text>
    </comment>
    <comment ref="L36" authorId="0" shapeId="0">
      <text>
        <r>
          <rPr>
            <b/>
            <sz val="9"/>
            <color indexed="81"/>
            <rFont val="Tahoma"/>
            <family val="2"/>
          </rPr>
          <t>cp</t>
        </r>
        <r>
          <rPr>
            <sz val="9"/>
            <color indexed="81"/>
            <rFont val="Tahoma"/>
            <family val="2"/>
          </rPr>
          <t xml:space="preserve">
</t>
        </r>
      </text>
    </comment>
    <comment ref="W36" authorId="0" shapeId="0">
      <text>
        <r>
          <rPr>
            <sz val="9"/>
            <color indexed="81"/>
            <rFont val="Tahoma"/>
            <family val="2"/>
          </rPr>
          <t xml:space="preserve">Commune
</t>
        </r>
      </text>
    </comment>
  </commentList>
</comments>
</file>

<file path=xl/sharedStrings.xml><?xml version="1.0" encoding="utf-8"?>
<sst xmlns="http://schemas.openxmlformats.org/spreadsheetml/2006/main" count="1998" uniqueCount="971">
  <si>
    <t>Nom du projet</t>
  </si>
  <si>
    <t>Date début</t>
  </si>
  <si>
    <t>Date fin</t>
  </si>
  <si>
    <t>Nutrition</t>
  </si>
  <si>
    <t>Mémoire</t>
  </si>
  <si>
    <t>Sommeil</t>
  </si>
  <si>
    <t>Bien-être et estime de soi</t>
  </si>
  <si>
    <t>Lien social</t>
  </si>
  <si>
    <t>Sécurité routière</t>
  </si>
  <si>
    <t>Accès aux droits</t>
  </si>
  <si>
    <t>Préparation à la retraite</t>
  </si>
  <si>
    <t>Santé globale</t>
  </si>
  <si>
    <t>Habitat et cadre de vie</t>
  </si>
  <si>
    <t>Prévention routière</t>
  </si>
  <si>
    <t>Citoyenneté et accès aux droits</t>
  </si>
  <si>
    <t>Citoyenneté</t>
  </si>
  <si>
    <t>Bien vivre sa retraite</t>
  </si>
  <si>
    <t>Lien social et lutte contre l'isolement</t>
  </si>
  <si>
    <t>Activités physiques</t>
  </si>
  <si>
    <t>Atelier équilibre</t>
  </si>
  <si>
    <t>Prévention des chutes</t>
  </si>
  <si>
    <t>Théâtre/ciné débat</t>
  </si>
  <si>
    <t>Réunion d’information</t>
  </si>
  <si>
    <t>Conférence</t>
  </si>
  <si>
    <t>Forum</t>
  </si>
  <si>
    <t>Formation</t>
  </si>
  <si>
    <t>60 à 69 ans</t>
  </si>
  <si>
    <t>70 à 79 ans</t>
  </si>
  <si>
    <t>Rubrique</t>
  </si>
  <si>
    <t>Information</t>
  </si>
  <si>
    <t>Sollicitation diagnostic</t>
  </si>
  <si>
    <t>Participation au projet</t>
  </si>
  <si>
    <t>Partenaire - EA</t>
  </si>
  <si>
    <t>Partenaire - CCAS</t>
  </si>
  <si>
    <t>Partenaire - SAAD</t>
  </si>
  <si>
    <t>Indicateur</t>
  </si>
  <si>
    <t>Nom du porteur</t>
  </si>
  <si>
    <t>Code Projet</t>
  </si>
  <si>
    <t>Code Porteur</t>
  </si>
  <si>
    <t>Valeur</t>
  </si>
  <si>
    <t>Conférence des financeurs de la prévention de la perte d'autonomie des personnes âgées du Morbihan</t>
  </si>
  <si>
    <t>Appel à projet : dépôt de dossier</t>
  </si>
  <si>
    <t>ASEPT Bretagne</t>
  </si>
  <si>
    <t>Adresse</t>
  </si>
  <si>
    <t>3 rue Hervé de Guébriant</t>
  </si>
  <si>
    <t>LANDERNEAU</t>
  </si>
  <si>
    <t>Description du projet</t>
  </si>
  <si>
    <t>Le développement des actions collectives de prévention de la perte d'autonomie de l'ASEPT Bretagne dans le Morbihan</t>
  </si>
  <si>
    <t>Thématiques</t>
  </si>
  <si>
    <t>Oui</t>
  </si>
  <si>
    <t>Non</t>
  </si>
  <si>
    <t>Lutte contre l'isolement</t>
  </si>
  <si>
    <t>Intitulé</t>
  </si>
  <si>
    <t>&gt;</t>
  </si>
  <si>
    <t>Problématique à l'origine du projet (contexte, constats, diagnostics)</t>
  </si>
  <si>
    <t>L’amélioration de la qualité de vie et de la santé de chacun conduit à un vieillissement de la population, qui se caractérise par un vieillissement actif et en bonne santé pour la majorité des personnes. La préservation de la qualité de vie et de la santé constitue un enjeu important pour maintenir les capacité et l’autonomie des personnes âgées le plus longtemps possible.
Au niveau national, les personnes âgées de plus de 60 ans représentent 24% de la population et représenteront prochainement un tiers de la population française.
Ce changement sociétal entraîne, pour les pouvoirs publics, les institutions et la société civile, la nécessité d’agir pour accompagner le vieillissement de la population. Les actions se déclinent sous différentes formes et passent notamment par le développement des actions de prévention de la perte d’autonomie. Aujourd’hui, au niveau national, les ASEPT deviennent un atout décisif pour la diffusion de la prévention sur l’ensemble du territoire, apportant ainsi une équité d’offre à tous.</t>
  </si>
  <si>
    <t xml:space="preserve">Le projet vise à dupliquer les actions de prévention portées par l'ASEPT Bretagne sur le département du Morbihan : "Ateliers du Bien Vieillir", ateliers mémoire "PEPS Eurêka" et ateliers « nutrition santé ».
L’ASEPT propose à ses partenaires locaux ou institutionnels la mise en place d’ateliers de prévention visant à améliorer la qualité de vie des retraités en leur permettant de renforcer et de favoriser l’adoption de comportements protecteurs en santé.
Depuis 2015, l’ASEPT Bretagne conduit des actions de prévention du suicide en milieu agricole. En 2016, l’offre de services de l’ASEPT Bretagne se diversifie et s’inscrit dans le cadre des actions «Pour bien vieillir » des caisses de retraite, associées en interrégimes. En effet, l’offre s'articule autour de la prévention pour le maintien de l'autonomie : l’ASEPT Bretagne porte les « Ateliers du Bien Vieillir » développés par la Mutualité Sociale Agricole (MSA) en 2005 dans le cadre du plan national Bien vieillir, les ateliers mémoire « PEPS Eurêka » élaborés par la MSA en partenariat avec la Fondation Nationale de Gérontologie et développe son offre à travers les ateliers nutrition destinés aux personnes âgées. En 2017, l’ASEPT Bretagne a organisé et animé 130 ateliers de prévention sur l’ensemble de la Bretagne et 42 actions de prévention sur le département du Morbihan.
Ces ateliers permettent également le développement du lien social de proximité. En effet, les actions se déroulent sous forme d’ateliers collectifs, permettant le partage et l’échange entre les participants. A l’issue des ateliers, les participants qui ont tissé des liens pendant plusieurs semaines, peuvent poursuivre ces rencontres en s’inscrivant à de nouveaux dispositifs de prévention, en participant à des actions culturelles et sociales, etc.
Les actions collectives de prévention visent à transmettre des savoirs, savoir-être et savoir-faire aux retraités pour faciliter l’adoption de comportements favorables à la santé. Ces actions sont construites sur plusieurs séances, selon les principes de l’éducation à la santé. Elles comprennent des supports et techniques d’animation spécifiques (diaporamas, outils pédagogiques,…) adaptés au profil des participants pour une meilleure adhésion et implication. Organisés en cycles, les ateliers réunissent de petits groupes de 8 à 15 personnes qui permettent :
- de confronter les préoccupations entre pairs,
- de réinterroger ses façons de faire,
- d’envisager l’évolution de ses comportements à partir des expériences de chacun.
Les cycles sont planifiés à un rythme régulier, généralement une fois par semaine, sur une durée de quelques mois selon les programmes.
</t>
  </si>
  <si>
    <t>Le Porteur de projet</t>
  </si>
  <si>
    <t>Identité</t>
  </si>
  <si>
    <t>Représentant légal</t>
  </si>
  <si>
    <t>Responsable du projet</t>
  </si>
  <si>
    <t>coordonnées bancaires</t>
  </si>
  <si>
    <t>Ateliers</t>
  </si>
  <si>
    <t>Type d'actions</t>
  </si>
  <si>
    <t>Nombre</t>
  </si>
  <si>
    <t>Préciser</t>
  </si>
  <si>
    <t>Niveau de prévention ciblé</t>
  </si>
  <si>
    <t>Primaire</t>
  </si>
  <si>
    <t>Tertiaire</t>
  </si>
  <si>
    <t>Secondaire</t>
  </si>
  <si>
    <t>Catégories de bénéficiaires</t>
  </si>
  <si>
    <t xml:space="preserve">  Bénéficiaires de l'APA</t>
  </si>
  <si>
    <t>Personnes de 70 à 79 ans</t>
  </si>
  <si>
    <t>Personnes de 80 ans et +</t>
  </si>
  <si>
    <t xml:space="preserve">  Personnes de 60 à 69 ans</t>
  </si>
  <si>
    <t>Résultats attendus</t>
  </si>
  <si>
    <t>Nombre de bénéficiaires</t>
  </si>
  <si>
    <t>Nombre total attendus</t>
  </si>
  <si>
    <t>Dont GIR 1</t>
  </si>
  <si>
    <t>Dont GIR 2</t>
  </si>
  <si>
    <t>Dont GIR 3</t>
  </si>
  <si>
    <t>Dont GIR 4</t>
  </si>
  <si>
    <t>Dont GIR 5 et 6</t>
  </si>
  <si>
    <t>Développer les actions collectives de prévention sur la thématique du « Bien Vieillir », de la mémoire et de la nutrition sur le département du Morbihan</t>
  </si>
  <si>
    <t>Prévenir la perte d’autonomie des personnes bénéficiaires des actions de l’ASEPT Bretagne</t>
  </si>
  <si>
    <t>Promouvoir les parcours de prévention santé auprès des personnes âgées</t>
  </si>
  <si>
    <t>Mettre en place des actions collectives sur les territoires fragiles, considérés comme prioritaires au regard de critères de fragilité</t>
  </si>
  <si>
    <t>Réduire les inégalités territoriales de santé</t>
  </si>
  <si>
    <t>Organiser les réunions d’information permettant aux personnes âgées de connaître les programmes de prévention de la perte d’autonomie</t>
  </si>
  <si>
    <t>Mettre en place les ateliers collectifs sur l’ensemble du département, y compris en milieu rural, en coordination avec les financeurs et les autres opérateurs de prévention santé</t>
  </si>
  <si>
    <t>Evaluer l’ensemble des actions collectives de prévention (3 questionnaires remis à chaque participant)</t>
  </si>
  <si>
    <t>Mettre en oeuvre les moyens humains et matériels nécessaires à l’organisation des ateliers</t>
  </si>
  <si>
    <t>Objectifs généraux du projet (5 principaux maximum)</t>
  </si>
  <si>
    <t>Objectifs opérationnels du projet (5 principaux maximum)</t>
  </si>
  <si>
    <t>Points forts du projet (5 principaux maximum)</t>
  </si>
  <si>
    <t>Intervention de l’ASEPT Bretagne sur l’ensemble du département</t>
  </si>
  <si>
    <t>Equipe composée exclusivement de professionnels spécialement formés à l’animation des actions de prévention</t>
  </si>
  <si>
    <t>Projet construit en partenariat avec de nombreux acteurs (caisses de retraite partenaires, réseau de psychologues, travailleurs sociaux du territoire, CLIC, CCAS, associations de retraités, etc.</t>
  </si>
  <si>
    <t>Coordination des actions de prévention avec les autres opérateurs du département</t>
  </si>
  <si>
    <t>Suivi et évaluation de toutes les actions de prévention mises en oeuvre par l’ASEPT Bretagne.</t>
  </si>
  <si>
    <t>Coordination des actions de prévention</t>
  </si>
  <si>
    <t>Organisation partenariale</t>
  </si>
  <si>
    <t>Communication sur les territoires</t>
  </si>
  <si>
    <t>Modalités de mise en œuvre</t>
  </si>
  <si>
    <t>Espaces autonomie</t>
  </si>
  <si>
    <t>CCAS</t>
  </si>
  <si>
    <t>CD56</t>
  </si>
  <si>
    <t>Type de partenaires associés au projet</t>
  </si>
  <si>
    <t>Mairie</t>
  </si>
  <si>
    <t>Intercommunalité</t>
  </si>
  <si>
    <t>EHPAD, résidence autonomie</t>
  </si>
  <si>
    <t>SAAD</t>
  </si>
  <si>
    <t>Média (radio locale…)</t>
  </si>
  <si>
    <t>Autres (préciser)</t>
  </si>
  <si>
    <t>Armoric Expertise</t>
  </si>
  <si>
    <t>MSA</t>
  </si>
  <si>
    <t>CAF</t>
  </si>
  <si>
    <t>CPAM</t>
  </si>
  <si>
    <t>ARS</t>
  </si>
  <si>
    <t>Description générale de l'organisation et du fonctionnement</t>
  </si>
  <si>
    <t>L’équipe de l’ASEPT Bretagne se compose de deux assistantes administratives et de 8 animateurs, de formation initiale en travail social (diplôme d’état CESF ou ASS) chargés d’animer les actions de prévention santé. Le personnel est spécifique formé à la méthode et au contenu des actions, pendant une semaine pour chaque atelier, soit 3 semaines de formation préalables.
MSA Services Armorique, gestionnaire de l’ASEPT Bretagne, associe également la structure évaluatrice « Armoric Expertise » au développement de l’ASEPT Bretagne. Les salariés de cette association, assurant la mission d’évaluation des besoins individuels des retraités des caisses de retraite en Bretagne, sont également formés à l’animation des ateliers de prévention. Par ailleurs, dans le cadre de leurs missions, ils seront amenés à orienter les personnes âgées de tout régime de protection sociale vers les ateliers de prévention situés à proximité de leur domicile.
Ainsi, en cohérence avec le développement de l’association, le projet proposé par l’ASEPT Bretagne à la Conférence des financeurs prévoit un développement des actions sur une période de 3 ans.</t>
  </si>
  <si>
    <t>Modalités de partenariat avec l'espace autonomie</t>
  </si>
  <si>
    <t>Sollicitation / diagnostic</t>
  </si>
  <si>
    <t>Caisses de retraites, CAP retraite</t>
  </si>
  <si>
    <t>CLIC</t>
  </si>
  <si>
    <t>Médecins, hôpitaux…</t>
  </si>
  <si>
    <t>Moyens humains mobilisés</t>
  </si>
  <si>
    <t>L’équipe de l’ASEPT Bretagne est composée d'animateurs, travailleurs sociaux (diplôme d’état CESF ou ASS) et d'une équipe administrative (assistante administrative), soit 10 ETP en 2018. Sur le département du Morbihan, l’équipe est composée de 2 animatrices prévention santé à temps plein.
Mise à disposition de 10 travailleurs sociaux de l’association Armoric Expertise, formés à l'animation des ateliers. Sur le département du Morbihan, ces mises à dispositions auprès de l’ASEPT Bretagne concernent une personne, de façon ponctuelle.
Gestion de l’association par MSA Services Armorique (direction, comptabilité, management, développement de projets, fonctions support, etc.)</t>
  </si>
  <si>
    <t>Moyens matériels et communication</t>
  </si>
  <si>
    <t xml:space="preserve"> - Salles communales
 - Matériel informatique : PC portable, vidéoprojecteur, etc.
La communication est gérée par les secrétaires – assistantes : transmission de flyers et plaquettes d’information, édition d’affiches, publication de communiqués de presse (journaux locaux et bulletin municipal).</t>
  </si>
  <si>
    <t>Associations personnes âgées</t>
  </si>
  <si>
    <t>Dépenses</t>
  </si>
  <si>
    <t>Poste de dépense</t>
  </si>
  <si>
    <t>Coût TTC</t>
  </si>
  <si>
    <t>P.U.</t>
  </si>
  <si>
    <t>Nb</t>
  </si>
  <si>
    <t>TOTAL</t>
  </si>
  <si>
    <t>Recette</t>
  </si>
  <si>
    <t>Montant</t>
  </si>
  <si>
    <t>Conférence des Financeurs</t>
  </si>
  <si>
    <t>Etat</t>
  </si>
  <si>
    <t>Région</t>
  </si>
  <si>
    <t>Département</t>
  </si>
  <si>
    <t>Commune ou EPCI</t>
  </si>
  <si>
    <t>CARSAT</t>
  </si>
  <si>
    <t>CAP RETRAITE</t>
  </si>
  <si>
    <t>Total autres cofinancements</t>
  </si>
  <si>
    <t>(préciser si autres)</t>
  </si>
  <si>
    <t>Participation des bénéficiaires</t>
  </si>
  <si>
    <t>Autofinancement par le porteur de projet</t>
  </si>
  <si>
    <t>Taux</t>
  </si>
  <si>
    <t>Achats de prestations d'études et de prestations de services</t>
  </si>
  <si>
    <t>Achats de matières et fournitures</t>
  </si>
  <si>
    <t>Autres fournitures</t>
  </si>
  <si>
    <t>Locations</t>
  </si>
  <si>
    <t>Entretien et réparation</t>
  </si>
  <si>
    <t>Assurance</t>
  </si>
  <si>
    <t>Rémunérations intermédiaires et honoraires</t>
  </si>
  <si>
    <t>Publicité, publication</t>
  </si>
  <si>
    <t>Déplacements, missions</t>
  </si>
  <si>
    <t>Rémunérations des personnels</t>
  </si>
  <si>
    <t>Autres charges de personnel</t>
  </si>
  <si>
    <t>Budget 2018 de l'opération</t>
  </si>
  <si>
    <t>Recettes 2018</t>
  </si>
  <si>
    <t>Echéancier de l'opération</t>
  </si>
  <si>
    <t>Libellé de l'opération</t>
  </si>
  <si>
    <t>Date de début</t>
  </si>
  <si>
    <t>Date de fin</t>
  </si>
  <si>
    <t>Porteur de projet</t>
  </si>
  <si>
    <t>Nom de la structure</t>
  </si>
  <si>
    <t>Statut juridique</t>
  </si>
  <si>
    <t xml:space="preserve"> - page 1 - </t>
  </si>
  <si>
    <t>Commune</t>
  </si>
  <si>
    <t>N° SIRET</t>
  </si>
  <si>
    <t>CODE APE (NAF)</t>
  </si>
  <si>
    <t>TELEPHONE</t>
  </si>
  <si>
    <t>Courriel</t>
  </si>
  <si>
    <t>Nom</t>
  </si>
  <si>
    <t>Prénom</t>
  </si>
  <si>
    <t>Fonction</t>
  </si>
  <si>
    <t>Titulaire du compte</t>
  </si>
  <si>
    <t>Banque</t>
  </si>
  <si>
    <t>Domiciliation</t>
  </si>
  <si>
    <t>Code banque</t>
  </si>
  <si>
    <t>Code guichet</t>
  </si>
  <si>
    <t>Numéro de compte</t>
  </si>
  <si>
    <t>Clé RIB</t>
  </si>
  <si>
    <t xml:space="preserve"> - page 3 - </t>
  </si>
  <si>
    <t>Exercices</t>
  </si>
  <si>
    <t>Pluriannualité</t>
  </si>
  <si>
    <t>Total</t>
  </si>
  <si>
    <t xml:space="preserve"> - page 4 - </t>
  </si>
  <si>
    <t xml:space="preserve"> - page 5 - </t>
  </si>
  <si>
    <t>Description détaillée du projet</t>
  </si>
  <si>
    <t xml:space="preserve"> - page 6 - </t>
  </si>
  <si>
    <t>Type de public</t>
  </si>
  <si>
    <t>Public bénéficiaire de l'APA</t>
  </si>
  <si>
    <t>Nombre de bénéficiaires attendus</t>
  </si>
  <si>
    <t>Au total</t>
  </si>
  <si>
    <t xml:space="preserve"> - page 7 - </t>
  </si>
  <si>
    <t xml:space="preserve"> - page 8 - </t>
  </si>
  <si>
    <t xml:space="preserve"> - page 9 - </t>
  </si>
  <si>
    <r>
      <t xml:space="preserve">Description des points forts du projet </t>
    </r>
    <r>
      <rPr>
        <sz val="11"/>
        <color theme="1"/>
        <rFont val="Calibri"/>
        <family val="2"/>
        <scheme val="minor"/>
      </rPr>
      <t>(8 maximum)</t>
    </r>
  </si>
  <si>
    <r>
      <t xml:space="preserve">Description des points de vigilance </t>
    </r>
    <r>
      <rPr>
        <sz val="11"/>
        <color theme="1"/>
        <rFont val="Calibri"/>
        <family val="2"/>
        <scheme val="minor"/>
      </rPr>
      <t>(8 maximum)</t>
    </r>
  </si>
  <si>
    <r>
      <t xml:space="preserve">Description des objectifs généraux du projet </t>
    </r>
    <r>
      <rPr>
        <sz val="11"/>
        <color theme="1"/>
        <rFont val="Calibri"/>
        <family val="2"/>
        <scheme val="minor"/>
      </rPr>
      <t>(8 maximum)</t>
    </r>
  </si>
  <si>
    <r>
      <t xml:space="preserve">Description des objectifs opérationnels du projet </t>
    </r>
    <r>
      <rPr>
        <sz val="11"/>
        <color theme="1"/>
        <rFont val="Calibri"/>
        <family val="2"/>
        <scheme val="minor"/>
      </rPr>
      <t>(8 maximum)</t>
    </r>
  </si>
  <si>
    <t xml:space="preserve"> - page 10 - </t>
  </si>
  <si>
    <t>Association des Espaces Autonomie</t>
  </si>
  <si>
    <t>Aide au diagnostic</t>
  </si>
  <si>
    <t>Partenaire - EHPAD, résidence autonomie</t>
  </si>
  <si>
    <t>Partenaire - Intercommunalité</t>
  </si>
  <si>
    <t>Partenaire - Média (radio locale…)</t>
  </si>
  <si>
    <t>Partenaire - Associations personnes âgées</t>
  </si>
  <si>
    <t>Partenaire - CAF</t>
  </si>
  <si>
    <t>Partenaire - Autres</t>
  </si>
  <si>
    <t xml:space="preserve"> - page 11 - </t>
  </si>
  <si>
    <t xml:space="preserve"> - page 12 - </t>
  </si>
  <si>
    <t>Le récapitulatif ci-dessous s'alimentera automatiquement après remplissage des budgets détaillés</t>
  </si>
  <si>
    <t>Cout de l'opération</t>
  </si>
  <si>
    <t>Autres aides</t>
  </si>
  <si>
    <t>Participation bénéficiaire</t>
  </si>
  <si>
    <t>Autofinancement</t>
  </si>
  <si>
    <t xml:space="preserve"> - page 13 - </t>
  </si>
  <si>
    <t>Année début</t>
  </si>
  <si>
    <t>Année Fin</t>
  </si>
  <si>
    <t>Recettes</t>
  </si>
  <si>
    <t>Poste</t>
  </si>
  <si>
    <t>Financements</t>
  </si>
  <si>
    <t>TOTAL RECETTES DE L'EXERCICE</t>
  </si>
  <si>
    <t>TOTAL DEPENSES DE L'EXERCICE</t>
  </si>
  <si>
    <t xml:space="preserve"> - page 14 - </t>
  </si>
  <si>
    <t>Total Projet</t>
  </si>
  <si>
    <t>suivant</t>
  </si>
  <si>
    <t>précédent</t>
  </si>
  <si>
    <t xml:space="preserve"> - page 16 - </t>
  </si>
  <si>
    <t xml:space="preserve"> - page 17 - </t>
  </si>
  <si>
    <t>1 - Identification</t>
  </si>
  <si>
    <t>2 - Thématiques</t>
  </si>
  <si>
    <t>3 - Motivations</t>
  </si>
  <si>
    <t>4 - Objectifs</t>
  </si>
  <si>
    <t>5 - Mise en œuvre</t>
  </si>
  <si>
    <t>6 - Financement</t>
  </si>
  <si>
    <t xml:space="preserve"> - page 15 - </t>
  </si>
  <si>
    <t>Page 1</t>
  </si>
  <si>
    <t>1 - identification</t>
  </si>
  <si>
    <t>Budget - Coût de l'opération</t>
  </si>
  <si>
    <t>Budget - Sollicitation</t>
  </si>
  <si>
    <t>Budget - autres aides</t>
  </si>
  <si>
    <t>Budget - participation bénéficiaires</t>
  </si>
  <si>
    <t>Budget - autofinancement</t>
  </si>
  <si>
    <t>Objectifs - 60 à 69 ans</t>
  </si>
  <si>
    <t>Objectifs - 70 à 79 ans</t>
  </si>
  <si>
    <t>Objectifs - Bénéficiaires de l'APA</t>
  </si>
  <si>
    <t>Objectifs - Total bénéficiaires</t>
  </si>
  <si>
    <t>Code Postal</t>
  </si>
  <si>
    <t>Code_Insee</t>
  </si>
  <si>
    <t>Libelle_Commune</t>
  </si>
  <si>
    <t>EPCI_Actuel_Nom</t>
  </si>
  <si>
    <t>56001</t>
  </si>
  <si>
    <t>Allaire</t>
  </si>
  <si>
    <t>Questembert</t>
  </si>
  <si>
    <t>56002</t>
  </si>
  <si>
    <t>Ambon</t>
  </si>
  <si>
    <t>CC Arc Sud Bretagne</t>
  </si>
  <si>
    <t>56003</t>
  </si>
  <si>
    <t>Arradon</t>
  </si>
  <si>
    <t>56004</t>
  </si>
  <si>
    <t>Arzal</t>
  </si>
  <si>
    <t>56005</t>
  </si>
  <si>
    <t>Arzon</t>
  </si>
  <si>
    <t>56006</t>
  </si>
  <si>
    <t>Augan</t>
  </si>
  <si>
    <t>Ploërmel</t>
  </si>
  <si>
    <t>CC de l'Oust à Brocéliande Communauté</t>
  </si>
  <si>
    <t>56007</t>
  </si>
  <si>
    <t>Auray</t>
  </si>
  <si>
    <t>CC Auray Quiberon Terre Atlantique</t>
  </si>
  <si>
    <t>56008</t>
  </si>
  <si>
    <t>Baden</t>
  </si>
  <si>
    <t>56009</t>
  </si>
  <si>
    <t>Bangor</t>
  </si>
  <si>
    <t>CC de Belle-Ile-en-Mer</t>
  </si>
  <si>
    <t>56010</t>
  </si>
  <si>
    <t>Baud</t>
  </si>
  <si>
    <t>Locminé</t>
  </si>
  <si>
    <t>CC Centre Morbihan Communauté</t>
  </si>
  <si>
    <t>56011</t>
  </si>
  <si>
    <t>Béganne</t>
  </si>
  <si>
    <t>56012</t>
  </si>
  <si>
    <t>Beignon</t>
  </si>
  <si>
    <t>56013</t>
  </si>
  <si>
    <t>Belz</t>
  </si>
  <si>
    <t>56014</t>
  </si>
  <si>
    <t>Berné</t>
  </si>
  <si>
    <t>Le Faouët</t>
  </si>
  <si>
    <t>CC Roi Morvan Communauté</t>
  </si>
  <si>
    <t>56015</t>
  </si>
  <si>
    <t>Berric</t>
  </si>
  <si>
    <t>CC Questembert Communauté</t>
  </si>
  <si>
    <t>56017</t>
  </si>
  <si>
    <t>Bignan</t>
  </si>
  <si>
    <t>56018</t>
  </si>
  <si>
    <t>Billiers</t>
  </si>
  <si>
    <t>56019</t>
  </si>
  <si>
    <t>Billio</t>
  </si>
  <si>
    <t>56020</t>
  </si>
  <si>
    <t>Bohal</t>
  </si>
  <si>
    <t>56021</t>
  </si>
  <si>
    <t>Brandérion</t>
  </si>
  <si>
    <t>Hennebont</t>
  </si>
  <si>
    <t>56022</t>
  </si>
  <si>
    <t>Brandivy</t>
  </si>
  <si>
    <t>56023</t>
  </si>
  <si>
    <t>Brech</t>
  </si>
  <si>
    <t>56024</t>
  </si>
  <si>
    <t>Bréhan</t>
  </si>
  <si>
    <t>Pontivy</t>
  </si>
  <si>
    <t>CC Pontivy Communauté</t>
  </si>
  <si>
    <t>56025</t>
  </si>
  <si>
    <t>Brignac</t>
  </si>
  <si>
    <t>56026</t>
  </si>
  <si>
    <t>Bubry</t>
  </si>
  <si>
    <t>56027</t>
  </si>
  <si>
    <t>Buléon</t>
  </si>
  <si>
    <t>56028</t>
  </si>
  <si>
    <t>Caden</t>
  </si>
  <si>
    <t>56029</t>
  </si>
  <si>
    <t>Calan</t>
  </si>
  <si>
    <t>56030</t>
  </si>
  <si>
    <t>Camoël</t>
  </si>
  <si>
    <t>CA de la Presqu'île de Guérande Atlantique (Cap Atlantique)</t>
  </si>
  <si>
    <t>56031</t>
  </si>
  <si>
    <t>Camors</t>
  </si>
  <si>
    <t>56032</t>
  </si>
  <si>
    <t>Campénéac</t>
  </si>
  <si>
    <t>56033</t>
  </si>
  <si>
    <t>Carentoir</t>
  </si>
  <si>
    <t>56034</t>
  </si>
  <si>
    <t>Carnac</t>
  </si>
  <si>
    <t>56035</t>
  </si>
  <si>
    <t>Caro</t>
  </si>
  <si>
    <t>56036</t>
  </si>
  <si>
    <t>Caudan</t>
  </si>
  <si>
    <t>56039</t>
  </si>
  <si>
    <t>La Chapelle-Neuve</t>
  </si>
  <si>
    <t>56040</t>
  </si>
  <si>
    <t>Cléguer</t>
  </si>
  <si>
    <t>56041</t>
  </si>
  <si>
    <t>Cléguérec</t>
  </si>
  <si>
    <t>56042</t>
  </si>
  <si>
    <t>Colpo</t>
  </si>
  <si>
    <t>56043</t>
  </si>
  <si>
    <t>Concoret</t>
  </si>
  <si>
    <t>56044</t>
  </si>
  <si>
    <t>Cournon</t>
  </si>
  <si>
    <t>56045</t>
  </si>
  <si>
    <t>Le Cours</t>
  </si>
  <si>
    <t>56046</t>
  </si>
  <si>
    <t>Crach</t>
  </si>
  <si>
    <t>56047</t>
  </si>
  <si>
    <t>Crédin</t>
  </si>
  <si>
    <t>56048</t>
  </si>
  <si>
    <t>Le Croisty</t>
  </si>
  <si>
    <t>56049</t>
  </si>
  <si>
    <t>Croixanvec</t>
  </si>
  <si>
    <t>56050</t>
  </si>
  <si>
    <t>La Croix-Helléan</t>
  </si>
  <si>
    <t>56051</t>
  </si>
  <si>
    <t>Cruguel</t>
  </si>
  <si>
    <t>56052</t>
  </si>
  <si>
    <t>Damgan</t>
  </si>
  <si>
    <t>56053</t>
  </si>
  <si>
    <t>Elven</t>
  </si>
  <si>
    <t>56054</t>
  </si>
  <si>
    <t>Erdeven</t>
  </si>
  <si>
    <t>56055</t>
  </si>
  <si>
    <t>Étel</t>
  </si>
  <si>
    <t>56056</t>
  </si>
  <si>
    <t>Évriguet</t>
  </si>
  <si>
    <t>56057</t>
  </si>
  <si>
    <t>56058</t>
  </si>
  <si>
    <t>Férel</t>
  </si>
  <si>
    <t>56060</t>
  </si>
  <si>
    <t>Les Fougerêts</t>
  </si>
  <si>
    <t>56061</t>
  </si>
  <si>
    <t>La Gacilly</t>
  </si>
  <si>
    <t>56062</t>
  </si>
  <si>
    <t>Gâvres</t>
  </si>
  <si>
    <t>56063</t>
  </si>
  <si>
    <t>Gestel</t>
  </si>
  <si>
    <t>56065</t>
  </si>
  <si>
    <t>Gourhel</t>
  </si>
  <si>
    <t>56066</t>
  </si>
  <si>
    <t>Gourin</t>
  </si>
  <si>
    <t>56067</t>
  </si>
  <si>
    <t>Grand-Champ</t>
  </si>
  <si>
    <t>56068</t>
  </si>
  <si>
    <t>La Grée-Saint-Laurent</t>
  </si>
  <si>
    <t>56069</t>
  </si>
  <si>
    <t>Groix</t>
  </si>
  <si>
    <t>Lorient</t>
  </si>
  <si>
    <t>56070</t>
  </si>
  <si>
    <t>Guégon</t>
  </si>
  <si>
    <t>56071</t>
  </si>
  <si>
    <t>Guéhenno</t>
  </si>
  <si>
    <t>56072</t>
  </si>
  <si>
    <t>Gueltas</t>
  </si>
  <si>
    <t>56073</t>
  </si>
  <si>
    <t>Guémené-sur-Scorff</t>
  </si>
  <si>
    <t>56074</t>
  </si>
  <si>
    <t>Guénin</t>
  </si>
  <si>
    <t>56075</t>
  </si>
  <si>
    <t>Guer</t>
  </si>
  <si>
    <t>56076</t>
  </si>
  <si>
    <t>Guern</t>
  </si>
  <si>
    <t>56077</t>
  </si>
  <si>
    <t>Le Guerno</t>
  </si>
  <si>
    <t>56078</t>
  </si>
  <si>
    <t>Guidel</t>
  </si>
  <si>
    <t>56079</t>
  </si>
  <si>
    <t>Guillac</t>
  </si>
  <si>
    <t>56080</t>
  </si>
  <si>
    <t>Guilliers</t>
  </si>
  <si>
    <t>56081</t>
  </si>
  <si>
    <t>Guiscriff</t>
  </si>
  <si>
    <t>56082</t>
  </si>
  <si>
    <t>Helléan</t>
  </si>
  <si>
    <t>56083</t>
  </si>
  <si>
    <t>56084</t>
  </si>
  <si>
    <t>Le Hézo</t>
  </si>
  <si>
    <t>56085</t>
  </si>
  <si>
    <t>Hoedic</t>
  </si>
  <si>
    <t>56086</t>
  </si>
  <si>
    <t>Île-d'Houat</t>
  </si>
  <si>
    <t>56087</t>
  </si>
  <si>
    <t>Île-aux-Moines</t>
  </si>
  <si>
    <t>56088</t>
  </si>
  <si>
    <t>Île-d'Arz</t>
  </si>
  <si>
    <t>56089</t>
  </si>
  <si>
    <t>Inguiniel</t>
  </si>
  <si>
    <t>56090</t>
  </si>
  <si>
    <t>Inzinzac-Lochrist</t>
  </si>
  <si>
    <t>56091</t>
  </si>
  <si>
    <t>Josselin</t>
  </si>
  <si>
    <t>56092</t>
  </si>
  <si>
    <t>Kerfourn</t>
  </si>
  <si>
    <t>56093</t>
  </si>
  <si>
    <t>Kergrist</t>
  </si>
  <si>
    <t>56094</t>
  </si>
  <si>
    <t>Kervignac</t>
  </si>
  <si>
    <t>CC de Blavet Bellevue Océan</t>
  </si>
  <si>
    <t>56096</t>
  </si>
  <si>
    <t>Landaul</t>
  </si>
  <si>
    <t>56097</t>
  </si>
  <si>
    <t>Landévant</t>
  </si>
  <si>
    <t>56098</t>
  </si>
  <si>
    <t>Lanester</t>
  </si>
  <si>
    <t>56099</t>
  </si>
  <si>
    <t>Langoëlan</t>
  </si>
  <si>
    <t>56100</t>
  </si>
  <si>
    <t>Langonnet</t>
  </si>
  <si>
    <t>56101</t>
  </si>
  <si>
    <t>Languidic</t>
  </si>
  <si>
    <t>56102</t>
  </si>
  <si>
    <t>56103</t>
  </si>
  <si>
    <t>Lantillac</t>
  </si>
  <si>
    <t>56104</t>
  </si>
  <si>
    <t>Lanvaudan</t>
  </si>
  <si>
    <t>56105</t>
  </si>
  <si>
    <t>Lanvénégen</t>
  </si>
  <si>
    <t>56106</t>
  </si>
  <si>
    <t>Larmor-Baden</t>
  </si>
  <si>
    <t>56107</t>
  </si>
  <si>
    <t>Larmor-Plage</t>
  </si>
  <si>
    <t>56108</t>
  </si>
  <si>
    <t>Larré</t>
  </si>
  <si>
    <t>56109</t>
  </si>
  <si>
    <t>Lauzach</t>
  </si>
  <si>
    <t>56110</t>
  </si>
  <si>
    <t>Lignol</t>
  </si>
  <si>
    <t>56111</t>
  </si>
  <si>
    <t>Limerzel</t>
  </si>
  <si>
    <t>56112</t>
  </si>
  <si>
    <t>Lizio</t>
  </si>
  <si>
    <t>56113</t>
  </si>
  <si>
    <t>Locmalo</t>
  </si>
  <si>
    <t>56114</t>
  </si>
  <si>
    <t>Locmaria</t>
  </si>
  <si>
    <t>56115</t>
  </si>
  <si>
    <t>Locmaria-Grand-Champ</t>
  </si>
  <si>
    <t>56116</t>
  </si>
  <si>
    <t>Locmariaquer</t>
  </si>
  <si>
    <t>56117</t>
  </si>
  <si>
    <t>56118</t>
  </si>
  <si>
    <t>Locmiquélic</t>
  </si>
  <si>
    <t>56119</t>
  </si>
  <si>
    <t>Locoal-Mendon</t>
  </si>
  <si>
    <t>56120</t>
  </si>
  <si>
    <t>Locqueltas</t>
  </si>
  <si>
    <t>56121</t>
  </si>
  <si>
    <t>56122</t>
  </si>
  <si>
    <t>Loyat</t>
  </si>
  <si>
    <t>56123</t>
  </si>
  <si>
    <t>Malansac</t>
  </si>
  <si>
    <t>56124</t>
  </si>
  <si>
    <t>Malestroit</t>
  </si>
  <si>
    <t>56125</t>
  </si>
  <si>
    <t>Malguénac</t>
  </si>
  <si>
    <t>56126</t>
  </si>
  <si>
    <t>Marzan</t>
  </si>
  <si>
    <t>56127</t>
  </si>
  <si>
    <t>Mauron</t>
  </si>
  <si>
    <t>56128</t>
  </si>
  <si>
    <t>Melrand</t>
  </si>
  <si>
    <t>56129</t>
  </si>
  <si>
    <t>Ménéac</t>
  </si>
  <si>
    <t>56130</t>
  </si>
  <si>
    <t>Merlevenez</t>
  </si>
  <si>
    <t>56131</t>
  </si>
  <si>
    <t>Meslan</t>
  </si>
  <si>
    <t>56132</t>
  </si>
  <si>
    <t>Meucon</t>
  </si>
  <si>
    <t>56133</t>
  </si>
  <si>
    <t>Missiriac</t>
  </si>
  <si>
    <t>56134</t>
  </si>
  <si>
    <t>Mohon</t>
  </si>
  <si>
    <t>56135</t>
  </si>
  <si>
    <t>Molac</t>
  </si>
  <si>
    <t>56136</t>
  </si>
  <si>
    <t>Monteneuf</t>
  </si>
  <si>
    <t>56137</t>
  </si>
  <si>
    <t>Monterblanc</t>
  </si>
  <si>
    <t>56139</t>
  </si>
  <si>
    <t>Montertelot</t>
  </si>
  <si>
    <t>56140</t>
  </si>
  <si>
    <t>Moréac</t>
  </si>
  <si>
    <t>56141</t>
  </si>
  <si>
    <t>Moustoir-Ac</t>
  </si>
  <si>
    <t>56143</t>
  </si>
  <si>
    <t>Muzillac</t>
  </si>
  <si>
    <t>56144</t>
  </si>
  <si>
    <t>Évellys</t>
  </si>
  <si>
    <t>56145</t>
  </si>
  <si>
    <t>Néant-sur-Yvel</t>
  </si>
  <si>
    <t>56146</t>
  </si>
  <si>
    <t>Neulliac</t>
  </si>
  <si>
    <t>56147</t>
  </si>
  <si>
    <t>Nivillac</t>
  </si>
  <si>
    <t>56148</t>
  </si>
  <si>
    <t>Nostang</t>
  </si>
  <si>
    <t>56149</t>
  </si>
  <si>
    <t>Noyal-Muzillac</t>
  </si>
  <si>
    <t>56151</t>
  </si>
  <si>
    <t>Noyal-Pontivy</t>
  </si>
  <si>
    <t>56152</t>
  </si>
  <si>
    <t>Le Palais</t>
  </si>
  <si>
    <t>56153</t>
  </si>
  <si>
    <t>Péaule</t>
  </si>
  <si>
    <t>56154</t>
  </si>
  <si>
    <t>Peillac</t>
  </si>
  <si>
    <t>56155</t>
  </si>
  <si>
    <t>Pénestin</t>
  </si>
  <si>
    <t>56156</t>
  </si>
  <si>
    <t>Persquen</t>
  </si>
  <si>
    <t>56157</t>
  </si>
  <si>
    <t>Plaudren</t>
  </si>
  <si>
    <t>56158</t>
  </si>
  <si>
    <t>Plescop</t>
  </si>
  <si>
    <t>56159</t>
  </si>
  <si>
    <t>Pleucadeuc</t>
  </si>
  <si>
    <t>56160</t>
  </si>
  <si>
    <t>Pleugriffet</t>
  </si>
  <si>
    <t>56161</t>
  </si>
  <si>
    <t>Ploemel</t>
  </si>
  <si>
    <t>56162</t>
  </si>
  <si>
    <t>Ploemeur</t>
  </si>
  <si>
    <t>56163</t>
  </si>
  <si>
    <t>Ploërdut</t>
  </si>
  <si>
    <t>56164</t>
  </si>
  <si>
    <t>Ploeren</t>
  </si>
  <si>
    <t>56165</t>
  </si>
  <si>
    <t>56166</t>
  </si>
  <si>
    <t>Plouay</t>
  </si>
  <si>
    <t>56167</t>
  </si>
  <si>
    <t>Plougoumelen</t>
  </si>
  <si>
    <t>56168</t>
  </si>
  <si>
    <t>Plouharnel</t>
  </si>
  <si>
    <t>56169</t>
  </si>
  <si>
    <t>Plouhinec</t>
  </si>
  <si>
    <t>56170</t>
  </si>
  <si>
    <t>Plouray</t>
  </si>
  <si>
    <t>56171</t>
  </si>
  <si>
    <t>Pluherlin</t>
  </si>
  <si>
    <t>56172</t>
  </si>
  <si>
    <t>Plumelec</t>
  </si>
  <si>
    <t>56173</t>
  </si>
  <si>
    <t>56174</t>
  </si>
  <si>
    <t>Plumelin</t>
  </si>
  <si>
    <t>56175</t>
  </si>
  <si>
    <t>Plumergat</t>
  </si>
  <si>
    <t>56176</t>
  </si>
  <si>
    <t>Pluneret</t>
  </si>
  <si>
    <t>56177</t>
  </si>
  <si>
    <t>Pluvigner</t>
  </si>
  <si>
    <t>56178</t>
  </si>
  <si>
    <t>56179</t>
  </si>
  <si>
    <t>Pont-Scorff</t>
  </si>
  <si>
    <t>56180</t>
  </si>
  <si>
    <t>Porcaro</t>
  </si>
  <si>
    <t>56181</t>
  </si>
  <si>
    <t>Port-Louis</t>
  </si>
  <si>
    <t>56182</t>
  </si>
  <si>
    <t>Priziac</t>
  </si>
  <si>
    <t>56184</t>
  </si>
  <si>
    <t>56185</t>
  </si>
  <si>
    <t>Quéven</t>
  </si>
  <si>
    <t>56186</t>
  </si>
  <si>
    <t>Quiberon</t>
  </si>
  <si>
    <t>56188</t>
  </si>
  <si>
    <t>Quistinic</t>
  </si>
  <si>
    <t>56189</t>
  </si>
  <si>
    <t>Radenac</t>
  </si>
  <si>
    <t>56190</t>
  </si>
  <si>
    <t>Réguiny</t>
  </si>
  <si>
    <t>56191</t>
  </si>
  <si>
    <t>Réminiac</t>
  </si>
  <si>
    <t>56193</t>
  </si>
  <si>
    <t>Riantec</t>
  </si>
  <si>
    <t>56194</t>
  </si>
  <si>
    <t>Rieux</t>
  </si>
  <si>
    <t>56195</t>
  </si>
  <si>
    <t>La Roche-Bernard</t>
  </si>
  <si>
    <t>56196</t>
  </si>
  <si>
    <t>Rochefort-en-Terre</t>
  </si>
  <si>
    <t>56197</t>
  </si>
  <si>
    <t>Val d'Oust</t>
  </si>
  <si>
    <t>56198</t>
  </si>
  <si>
    <t>Rohan</t>
  </si>
  <si>
    <t>56199</t>
  </si>
  <si>
    <t>Roudouallec</t>
  </si>
  <si>
    <t>56200</t>
  </si>
  <si>
    <t>Ruffiac</t>
  </si>
  <si>
    <t>56201</t>
  </si>
  <si>
    <t>Le Saint</t>
  </si>
  <si>
    <t>56202</t>
  </si>
  <si>
    <t>Saint-Abraham</t>
  </si>
  <si>
    <t>56203</t>
  </si>
  <si>
    <t>Saint-Aignan</t>
  </si>
  <si>
    <t>56204</t>
  </si>
  <si>
    <t>Saint-Allouestre</t>
  </si>
  <si>
    <t>56205</t>
  </si>
  <si>
    <t>Saint-Armel</t>
  </si>
  <si>
    <t>56206</t>
  </si>
  <si>
    <t>Saint-Avé</t>
  </si>
  <si>
    <t>56207</t>
  </si>
  <si>
    <t>Saint-Barthélemy</t>
  </si>
  <si>
    <t>56208</t>
  </si>
  <si>
    <t>Saint-Brieuc-de-Mauron</t>
  </si>
  <si>
    <t>56209</t>
  </si>
  <si>
    <t>Sainte-Brigitte</t>
  </si>
  <si>
    <t>56210</t>
  </si>
  <si>
    <t>Saint-Caradec-Trégomel</t>
  </si>
  <si>
    <t>56211</t>
  </si>
  <si>
    <t>Saint-Congard</t>
  </si>
  <si>
    <t>56212</t>
  </si>
  <si>
    <t>Saint-Dolay</t>
  </si>
  <si>
    <t>56213</t>
  </si>
  <si>
    <t>Saint-Gérand</t>
  </si>
  <si>
    <t>56214</t>
  </si>
  <si>
    <t>Saint-Gildas-de-Rhuys</t>
  </si>
  <si>
    <t>56215</t>
  </si>
  <si>
    <t>Saint-Gonnery</t>
  </si>
  <si>
    <t>56216</t>
  </si>
  <si>
    <t>Saint-Gorgon</t>
  </si>
  <si>
    <t>56218</t>
  </si>
  <si>
    <t>Saint-Gravé</t>
  </si>
  <si>
    <t>56219</t>
  </si>
  <si>
    <t>Saint-Guyomard</t>
  </si>
  <si>
    <t>56220</t>
  </si>
  <si>
    <t>Sainte-Hélène</t>
  </si>
  <si>
    <t>56221</t>
  </si>
  <si>
    <t>Saint-Jacut-les-Pins</t>
  </si>
  <si>
    <t>56222</t>
  </si>
  <si>
    <t>Saint-Jean-Brévelay</t>
  </si>
  <si>
    <t>56223</t>
  </si>
  <si>
    <t>Saint-Jean-la-Poterie</t>
  </si>
  <si>
    <t>56224</t>
  </si>
  <si>
    <t>Saint-Laurent-sur-Oust</t>
  </si>
  <si>
    <t>56225</t>
  </si>
  <si>
    <t>Saint-Léry</t>
  </si>
  <si>
    <t>56226</t>
  </si>
  <si>
    <t>Saint-Malo-de-Beignon</t>
  </si>
  <si>
    <t>56227</t>
  </si>
  <si>
    <t>Saint-Malo-des-Trois-Fontaines</t>
  </si>
  <si>
    <t>56228</t>
  </si>
  <si>
    <t>Saint-Marcel</t>
  </si>
  <si>
    <t>56229</t>
  </si>
  <si>
    <t>Saint-Martin-sur-Oust</t>
  </si>
  <si>
    <t>56230</t>
  </si>
  <si>
    <t>Saint-Nicolas-du-Tertre</t>
  </si>
  <si>
    <t>56231</t>
  </si>
  <si>
    <t>Saint-Nolff</t>
  </si>
  <si>
    <t>56232</t>
  </si>
  <si>
    <t>Saint-Perreux</t>
  </si>
  <si>
    <t>56233</t>
  </si>
  <si>
    <t>Saint-Philibert</t>
  </si>
  <si>
    <t>56234</t>
  </si>
  <si>
    <t>Saint-Pierre-Quiberon</t>
  </si>
  <si>
    <t>56236</t>
  </si>
  <si>
    <t>Saint-Servant</t>
  </si>
  <si>
    <t>56237</t>
  </si>
  <si>
    <t>Saint-Thuriau</t>
  </si>
  <si>
    <t>56238</t>
  </si>
  <si>
    <t>Saint-Tugdual</t>
  </si>
  <si>
    <t>56239</t>
  </si>
  <si>
    <t>Saint-Vincent-sur-Oust</t>
  </si>
  <si>
    <t>56240</t>
  </si>
  <si>
    <t>Sarzeau</t>
  </si>
  <si>
    <t>56241</t>
  </si>
  <si>
    <t>Sauzon</t>
  </si>
  <si>
    <t>56242</t>
  </si>
  <si>
    <t>Séglien</t>
  </si>
  <si>
    <t>56243</t>
  </si>
  <si>
    <t>Séné</t>
  </si>
  <si>
    <t>56244</t>
  </si>
  <si>
    <t>Sérent</t>
  </si>
  <si>
    <t>56245</t>
  </si>
  <si>
    <t>Silfiac</t>
  </si>
  <si>
    <t>56246</t>
  </si>
  <si>
    <t>Le Sourn</t>
  </si>
  <si>
    <t>56247</t>
  </si>
  <si>
    <t>Sulniac</t>
  </si>
  <si>
    <t>56248</t>
  </si>
  <si>
    <t>Surzur</t>
  </si>
  <si>
    <t>56249</t>
  </si>
  <si>
    <t>Taupont</t>
  </si>
  <si>
    <t>56250</t>
  </si>
  <si>
    <t>Théhillac</t>
  </si>
  <si>
    <t>56251</t>
  </si>
  <si>
    <t>Theix-Noyalo</t>
  </si>
  <si>
    <t>56252</t>
  </si>
  <si>
    <t>Le Tour-du-Parc</t>
  </si>
  <si>
    <t>56253</t>
  </si>
  <si>
    <t>Tréal</t>
  </si>
  <si>
    <t>56254</t>
  </si>
  <si>
    <t>Trédion</t>
  </si>
  <si>
    <t>56255</t>
  </si>
  <si>
    <t>Treffléan</t>
  </si>
  <si>
    <t>56256</t>
  </si>
  <si>
    <t>Tréhorenteuc</t>
  </si>
  <si>
    <t>56257</t>
  </si>
  <si>
    <t>La Trinité-Porhoët</t>
  </si>
  <si>
    <t>56258</t>
  </si>
  <si>
    <t>La Trinité-sur-Mer</t>
  </si>
  <si>
    <t>56259</t>
  </si>
  <si>
    <t>La Trinité-Surzur</t>
  </si>
  <si>
    <t>56260</t>
  </si>
  <si>
    <t>Vannes</t>
  </si>
  <si>
    <t>56261</t>
  </si>
  <si>
    <t>La Vraie-Croix</t>
  </si>
  <si>
    <t>56262</t>
  </si>
  <si>
    <t>Bono</t>
  </si>
  <si>
    <t>56263</t>
  </si>
  <si>
    <t>Sainte-Anne-d'Auray</t>
  </si>
  <si>
    <t>56264</t>
  </si>
  <si>
    <t>Kernascléden</t>
  </si>
  <si>
    <t>Couverture</t>
  </si>
  <si>
    <t>Remplir les colonnes par exercice (le total se génère automatiquement)</t>
  </si>
  <si>
    <r>
      <t>Echéancier</t>
    </r>
    <r>
      <rPr>
        <b/>
        <sz val="8"/>
        <color theme="1"/>
        <rFont val="Calibri"/>
        <family val="2"/>
        <scheme val="minor"/>
      </rPr>
      <t xml:space="preserve"> </t>
    </r>
    <r>
      <rPr>
        <sz val="8"/>
        <color theme="1"/>
        <rFont val="Calibri"/>
        <family val="2"/>
        <scheme val="minor"/>
      </rPr>
      <t>(date jj/mm/aaaa)</t>
    </r>
  </si>
  <si>
    <t>Nb exercices</t>
  </si>
  <si>
    <t>Année appel à projet</t>
  </si>
  <si>
    <t>Partenaires associées au projet</t>
  </si>
  <si>
    <t>CCAS, Mairies</t>
  </si>
  <si>
    <t>Médecins</t>
  </si>
  <si>
    <t>Hôpitaux</t>
  </si>
  <si>
    <t>Territoire Autonomie</t>
  </si>
  <si>
    <t>Alréen</t>
  </si>
  <si>
    <t>Vannetais</t>
  </si>
  <si>
    <t>Lorientais</t>
  </si>
  <si>
    <t>Ploërmelais</t>
  </si>
  <si>
    <t>BUDGET GLOBAL</t>
  </si>
  <si>
    <t>Soutien aux aidants</t>
  </si>
  <si>
    <t>9 - Grille d'analyse</t>
  </si>
  <si>
    <t>Grille d'instruction des dossiers de demande de financement</t>
  </si>
  <si>
    <t xml:space="preserve">  Présentation du projet</t>
  </si>
  <si>
    <t>Code dossier</t>
  </si>
  <si>
    <t>Intitulé du projet</t>
  </si>
  <si>
    <t>Porteur du projet</t>
  </si>
  <si>
    <t>Axe</t>
  </si>
  <si>
    <t>Type d'action</t>
  </si>
  <si>
    <t>Niveau de prévention</t>
  </si>
  <si>
    <t>Territoire</t>
  </si>
  <si>
    <t>Communes</t>
  </si>
  <si>
    <t>Date de réception</t>
  </si>
  <si>
    <t xml:space="preserve">  Eligibilité du projet</t>
  </si>
  <si>
    <t>oui</t>
  </si>
  <si>
    <t>non</t>
  </si>
  <si>
    <t>L'action cible les thématiques éligibles (actions collectives de prévention)</t>
  </si>
  <si>
    <t>Le porteur est bien éligible au regard du cahier des charges</t>
  </si>
  <si>
    <t>Aide aux aidants</t>
  </si>
  <si>
    <t>Aide à la saisie du dossier de candidature</t>
  </si>
  <si>
    <t>Accueil, écoute, soutien psychologique</t>
  </si>
  <si>
    <t>Santé mentale</t>
  </si>
  <si>
    <t>Porteur</t>
  </si>
  <si>
    <t>Projet</t>
  </si>
  <si>
    <t>ID</t>
  </si>
  <si>
    <t>TempsID</t>
  </si>
  <si>
    <t>2 -1 thématiques</t>
  </si>
  <si>
    <t>2 -2 thématiques</t>
  </si>
  <si>
    <r>
      <t>Ateliers</t>
    </r>
    <r>
      <rPr>
        <sz val="9"/>
        <color theme="1"/>
        <rFont val="Arial Narrow"/>
        <family val="2"/>
      </rPr>
      <t xml:space="preserve"> </t>
    </r>
    <r>
      <rPr>
        <i/>
        <sz val="9"/>
        <color theme="1"/>
        <rFont val="Arial Narrow"/>
        <family val="2"/>
      </rPr>
      <t>(comportant 1 ou plusieurs séances)</t>
    </r>
  </si>
  <si>
    <t>Bilan prévention</t>
  </si>
  <si>
    <t>90 ans et +</t>
  </si>
  <si>
    <t>80 à 89 ans</t>
  </si>
  <si>
    <t>Territoires fragiles</t>
  </si>
  <si>
    <t>Subvention demandée</t>
  </si>
  <si>
    <t>Page de garde</t>
  </si>
  <si>
    <t>En cliquant sur un icône, vous vous trouvez directement sur l'onglet correspondant</t>
  </si>
  <si>
    <t>L'année du projet est figée</t>
  </si>
  <si>
    <t>Le libellé de l'opération est une saisie "texte" qui va se reporter sur tous les onglets en automatique</t>
  </si>
  <si>
    <t>Les zones "roses" sont à renseigner</t>
  </si>
  <si>
    <t>Type d'actions à mener :</t>
  </si>
  <si>
    <t xml:space="preserve"> ne renseigner que le nombre par exercice, le total se calcule automatiquement</t>
  </si>
  <si>
    <t>Le libellé de l'opération s'inscrit automatiquement</t>
  </si>
  <si>
    <t>Pour les problématiques à l'origine du projet et la description du projet : c'est du texte libre</t>
  </si>
  <si>
    <t>Pages 5 et 6 - Motivations</t>
  </si>
  <si>
    <t>Pages 3 et 4 - Thématiques</t>
  </si>
  <si>
    <t>Pages 1 et 2 - Identification</t>
  </si>
  <si>
    <t xml:space="preserve">page 7 : seules les cellules en couleur "rose" sont à compléter </t>
  </si>
  <si>
    <t>page 9 : texte en champs libres description des points forts (8 maximum)</t>
  </si>
  <si>
    <t xml:space="preserve">texte en champs libres description des objectifs généraux (8 maximum) et opérationnels (8 maximum) </t>
  </si>
  <si>
    <t>page 8 : la couleur des cellules change dès que vous validez votre saisie</t>
  </si>
  <si>
    <t>Pages 7 - 8 et 9 - Objectifs</t>
  </si>
  <si>
    <t>page 10 : les cellules en "rose" sont à compléter</t>
  </si>
  <si>
    <t>le cas échéant, la cellule "autres" en texte libre</t>
  </si>
  <si>
    <t xml:space="preserve">Page 11 : </t>
  </si>
  <si>
    <t xml:space="preserve">Association des espaces autonomie </t>
  </si>
  <si>
    <t>Modalités de fonctionnement : texte libre</t>
  </si>
  <si>
    <t>Moyens humains, matériels et communication : texte libre</t>
  </si>
  <si>
    <t>Page 12 : la couleur de la cellule change dès que vous validez votre saisie</t>
  </si>
  <si>
    <t>la couleur des cellules change dès que vous validez votre saisie</t>
  </si>
  <si>
    <t xml:space="preserve">Couverture territoriale : </t>
  </si>
  <si>
    <t>Tous les icônes sont liés à un onglet</t>
  </si>
  <si>
    <r>
      <t xml:space="preserve">Type d'actions à mener : </t>
    </r>
    <r>
      <rPr>
        <sz val="8"/>
        <color theme="1"/>
        <rFont val="Calibri"/>
        <family val="2"/>
        <scheme val="minor"/>
      </rPr>
      <t>indiquer le nombre (NB) sur la durée totale de l'opération et dans l'année correspondante</t>
    </r>
  </si>
  <si>
    <t>Suivant</t>
  </si>
  <si>
    <t>5 - Objectifs</t>
  </si>
  <si>
    <t>Objectifs - 90 ans et plus</t>
  </si>
  <si>
    <t>Objectifs - 80 à 89 ans</t>
  </si>
  <si>
    <t>Objectifs - bénéficiaires  hommes</t>
  </si>
  <si>
    <t>Objectifs - bénéficiaires  femmes</t>
  </si>
  <si>
    <t>6 - Objectifs</t>
  </si>
  <si>
    <t>Objectifs - bénéficiaires  GIR 1 à 4</t>
  </si>
  <si>
    <t>Objectifs - bénéficiaires  GIR 5 et 6 et non GIRés</t>
  </si>
  <si>
    <t>Si autre précisez</t>
  </si>
  <si>
    <t>Partenaires - Médecins</t>
  </si>
  <si>
    <t>Partenaire - Hôpitaux…</t>
  </si>
  <si>
    <t>Soit un coût par bénéficiaire de :</t>
  </si>
  <si>
    <t>Commune ou  EPCI</t>
  </si>
  <si>
    <t>… préciser si autres</t>
  </si>
  <si>
    <t>Retour accueil</t>
  </si>
  <si>
    <t>- A chaque page, vous trouverez des icônes vous permettant de naviguer d'un onglet à l'autre</t>
  </si>
  <si>
    <t>- Seules les cellules où vous avez des saisies vous seront accessibles.</t>
  </si>
  <si>
    <t>Le libellé de l'opération est repris automatiquement</t>
  </si>
  <si>
    <t>Nous appelons votre attention sur ces informations qui seront reprises dans la fiche évaluation qui</t>
  </si>
  <si>
    <t>vous sera transmise ultérieurement après accord de la conférence des financeurs</t>
  </si>
  <si>
    <t>- Dès que ces cellules sont renseignées, la couleur change</t>
  </si>
  <si>
    <t>Nous appelons votre attention sur l'importance de ce partenariat dans le choix des projets retenus.</t>
  </si>
  <si>
    <t>Ne pas oublier de renommer ce fichier avant l'envoi</t>
  </si>
  <si>
    <t>Notation du projet</t>
  </si>
  <si>
    <t>Grille de notation</t>
  </si>
  <si>
    <t xml:space="preserve"> = très faible</t>
  </si>
  <si>
    <t xml:space="preserve"> = faible</t>
  </si>
  <si>
    <t xml:space="preserve"> = moyen</t>
  </si>
  <si>
    <t xml:space="preserve"> = élevé</t>
  </si>
  <si>
    <t xml:space="preserve"> = très élevé</t>
  </si>
  <si>
    <t>Objectifs</t>
  </si>
  <si>
    <t>Les objectifs sont-ils posés ?</t>
  </si>
  <si>
    <t>Quel est le niveau de pertinence des objectifs ?</t>
  </si>
  <si>
    <t>La population cible est-elle repérée ?</t>
  </si>
  <si>
    <t>Quel est le niveau de pertinence de la population cible ?</t>
  </si>
  <si>
    <t>Méthode</t>
  </si>
  <si>
    <t>L'analyse des besoins est-elle faite ?</t>
  </si>
  <si>
    <t>Quel est le niveau de pertinence de l'analyse ?</t>
  </si>
  <si>
    <t>Le territoire est-il identifié ?</t>
  </si>
  <si>
    <t>Quel est le niveau de pertinence du territoire ?</t>
  </si>
  <si>
    <t>Mise en œuvre</t>
  </si>
  <si>
    <t>L'Espace Autonomie est-il associé ?</t>
  </si>
  <si>
    <t>A quel niveau est-il associé ?</t>
  </si>
  <si>
    <t>Le projet est-il précisément planifié ?</t>
  </si>
  <si>
    <t>Le calendrier est-il réaliste ?</t>
  </si>
  <si>
    <t>Les mesures sont-elles dimensionnées ?</t>
  </si>
  <si>
    <t>Les mesures répondent-elles aux objectifs ?</t>
  </si>
  <si>
    <t>Moyens</t>
  </si>
  <si>
    <t>Quel est le niveau de connaissance du promoteur …</t>
  </si>
  <si>
    <t>… des thématiques</t>
  </si>
  <si>
    <t>… du public cible</t>
  </si>
  <si>
    <t>Quel le niveau d'adéquation des moyens suivants :</t>
  </si>
  <si>
    <t>Budget ?</t>
  </si>
  <si>
    <t>Matériel ?</t>
  </si>
  <si>
    <t>Equipe interne ?</t>
  </si>
  <si>
    <t>Des intervenants externes sont-ils nécessaires ?</t>
  </si>
  <si>
    <t>Suivi - Evaluation</t>
  </si>
  <si>
    <t>Les modalités d'évaluation sont-elles précisées ?</t>
  </si>
  <si>
    <t>Quel est le niveau de pertinence de cette évaluation ?</t>
  </si>
  <si>
    <t>Le projet est-il pérenne ?</t>
  </si>
  <si>
    <t>Rappel du coût par bénéficiaire</t>
  </si>
  <si>
    <t>Le projet est-il reproductible ?</t>
  </si>
  <si>
    <t>Quel est le niveau de pertinence de ce coût ?</t>
  </si>
  <si>
    <t>Note globale</t>
  </si>
  <si>
    <t xml:space="preserve"> /10</t>
  </si>
  <si>
    <t>Synthèse de l'instruction</t>
  </si>
  <si>
    <t>Moyenne</t>
  </si>
  <si>
    <t>Etat de la demande</t>
  </si>
  <si>
    <t>acceptée</t>
  </si>
  <si>
    <t>Montant demandé</t>
  </si>
  <si>
    <t>Montant accordé</t>
  </si>
  <si>
    <t>Motif du refus</t>
  </si>
  <si>
    <t>demande de compléments</t>
  </si>
  <si>
    <t>refusée</t>
  </si>
  <si>
    <t>Le financement concerne une opération spécifique et ponctuelle
(pas de financement structurel, ni pérenne)</t>
  </si>
  <si>
    <t xml:space="preserve"> - page 18 - </t>
  </si>
  <si>
    <t>Décision Financeurs</t>
  </si>
  <si>
    <t>Répartition des financements</t>
  </si>
  <si>
    <t>CFPPA</t>
  </si>
  <si>
    <t>Autres : précisez</t>
  </si>
  <si>
    <t>Mobilité</t>
  </si>
  <si>
    <t>Pages 10 - 11 et 12 - Mise en œuvre</t>
  </si>
  <si>
    <t>Modalités prévues pour l'évaluation</t>
  </si>
  <si>
    <t>IBAN</t>
  </si>
  <si>
    <t>Conférence des financeurs
Pour Bien Vieillir Bretagne
Agence régionale de santé Bretagne</t>
  </si>
  <si>
    <t>Numérique</t>
  </si>
  <si>
    <t xml:space="preserve">Renseigner les communes où vous envisagez de réaliser l'action : Cocher 1 dans les communes concernées </t>
  </si>
  <si>
    <t>Nous appelons votre attention sur l'importance de ces informations :</t>
  </si>
  <si>
    <r>
      <t>Saisir</t>
    </r>
    <r>
      <rPr>
        <b/>
        <sz val="14"/>
        <color theme="1"/>
        <rFont val="Arial Narrow"/>
        <family val="2"/>
      </rPr>
      <t xml:space="preserve"> 1 </t>
    </r>
    <r>
      <rPr>
        <sz val="14"/>
        <color theme="1"/>
        <rFont val="Arial Narrow"/>
        <family val="2"/>
      </rPr>
      <t>dans la cellule qui suit la colonne de la commune où se déroulera l'action : il ne s'agit pas du rayonnement géographique de l'action</t>
    </r>
  </si>
  <si>
    <t>Remplir "OUI" strictement sur la thématique principale de l'action et "NON" pour les autres</t>
  </si>
  <si>
    <t>Pour les ateliers inter-régimes : vous pouvez indiquer les communes sur lesquelles vous envisagez la réalisation de l'action mais le lieu de réalisation des actions financées sera déterminé par la coordination "Pour Bien Vieillir Bretagne" pour répondre aux besoins recencés par les Espaces autonomie santé</t>
  </si>
  <si>
    <t>Coordonnées bancaires : IBAN</t>
  </si>
  <si>
    <t>Identifiant International de la Banque (BIC)</t>
  </si>
  <si>
    <t>Sensibilisation vers différents modes de déplacement</t>
  </si>
  <si>
    <t>Equilibre &amp; prévention des chutes</t>
  </si>
  <si>
    <t>Gratuité demandée</t>
  </si>
  <si>
    <t>Fondation de France</t>
  </si>
  <si>
    <t>Forges de Lanouée</t>
  </si>
  <si>
    <t>Pluméliau-Bieuzy</t>
  </si>
  <si>
    <t>Sud-Est Morbihannais</t>
  </si>
  <si>
    <t>CA Redon Agglomération</t>
  </si>
  <si>
    <t>CA Golfe du Morbihan - Vannes Agglomération</t>
  </si>
  <si>
    <t>Centre-Ouest Morbihannais</t>
  </si>
  <si>
    <t>CA Lorient Agglomération</t>
  </si>
  <si>
    <t>CC Ploërmel Communauté</t>
  </si>
  <si>
    <t/>
  </si>
  <si>
    <t>FRAGILES</t>
  </si>
  <si>
    <t>Axe 5 et 6 - Soutien aux aidants &amp; Actions collectives de prévention</t>
  </si>
  <si>
    <t>L'action est exclusivement concernée par l'axe 5 ou 6
(pas d'autres axes de la conférence des financeurs)</t>
  </si>
  <si>
    <t>N'oubliez pas d'entrer votre RIB avec IBAN</t>
  </si>
  <si>
    <t>Appel à projets commun 2022</t>
  </si>
  <si>
    <t>L'échéancier est à renseigner : exemple: 01/09/2022 au 30/06/2023</t>
  </si>
  <si>
    <t>Les bénéficiaires ont-ils été associés à la construction du projet ?</t>
  </si>
  <si>
    <t>Association partenaires</t>
  </si>
  <si>
    <t>Les bénéficiaires sont-ils associés</t>
  </si>
  <si>
    <t xml:space="preserve">La saisie des informations sur votre projet est facilitée : </t>
  </si>
  <si>
    <t xml:space="preserve">L'octroi du financement de la CFPPA 56 est conditionné aux engagements ci-dessous : </t>
  </si>
  <si>
    <t>Je soussigné :</t>
  </si>
  <si>
    <t>Représentant l'organisme / structure suivante :</t>
  </si>
  <si>
    <t>Organisme / Structure</t>
  </si>
  <si>
    <t>Certifie :</t>
  </si>
  <si>
    <t>x</t>
  </si>
  <si>
    <t>OU</t>
  </si>
  <si>
    <t xml:space="preserve"> -  ne pas avoir bénéficié d'une subvention de la CFPPA pour une action de même nature en 2020 ou en 2021</t>
  </si>
  <si>
    <t xml:space="preserve"> - qu'une action de même nature a été financée en 2020 ou en 2021 mais celle-ci sera finalisée au 31 mars 2022</t>
  </si>
  <si>
    <t>ET</t>
  </si>
  <si>
    <t xml:space="preserve"> - m'engage à mettre en œuvre l'action financée dès réception de l'accord de subvention et de la terminer pour le 30 juin 2023 au plus tard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</si>
</sst>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 #,##0.00\ &quot;€&quot;_-;\-* #,##0.00\ &quot;€&quot;_-;_-* &quot;-&quot;??\ &quot;€&quot;_-;_-@_-"/>
    <numFmt numFmtId="164" formatCode="_-* #,##0.00\ _€_-;\-* #,##0.00\ _€_-;_-* &quot;-&quot;??\ _€_-;_-@_-"/>
    <numFmt numFmtId="165" formatCode="_-* #,##0\ _€_-;\-* #,##0\ _€_-;_-* &quot;-&quot;??\ _€_-;_-@_-"/>
    <numFmt numFmtId="166" formatCode="0#&quot; &quot;##&quot; &quot;##&quot; &quot;##&quot; &quot;##"/>
    <numFmt numFmtId="167" formatCode="_-* #,##0\ &quot;€&quot;_-;\-* #,##0\ &quot;€&quot;_-;_-* &quot;-&quot;??\ &quot;€&quot;_-;_-@_-"/>
    <numFmt numFmtId="168" formatCode="0.0"/>
    <numFmt numFmtId="169" formatCode="#,##0.00\ &quot;€&quot;"/>
  </numFmts>
  <fonts count="68" x14ac:knownFonts="1">
    <font>
      <sz val="11"/>
      <color theme="1"/>
      <name val="Calibri"/>
      <family val="2"/>
      <scheme val="minor"/>
    </font>
    <font>
      <sz val="11"/>
      <color theme="1"/>
      <name val="Arial Narrow"/>
      <family val="2"/>
    </font>
    <font>
      <sz val="8"/>
      <color theme="1"/>
      <name val="Calibri"/>
      <family val="2"/>
      <scheme val="minor"/>
    </font>
    <font>
      <sz val="8"/>
      <color theme="1"/>
      <name val="Arial Narrow"/>
      <family val="2"/>
    </font>
    <font>
      <b/>
      <sz val="11"/>
      <color theme="1"/>
      <name val="Arial Narrow"/>
      <family val="2"/>
    </font>
    <font>
      <sz val="11"/>
      <color theme="1"/>
      <name val="Calibri"/>
      <family val="2"/>
      <scheme val="minor"/>
    </font>
    <font>
      <b/>
      <sz val="14"/>
      <color theme="1"/>
      <name val="Arial Narrow"/>
      <family val="2"/>
    </font>
    <font>
      <i/>
      <sz val="11"/>
      <color theme="1"/>
      <name val="Arial Narrow"/>
      <family val="2"/>
    </font>
    <font>
      <sz val="9"/>
      <color indexed="81"/>
      <name val="Tahoma"/>
      <family val="2"/>
    </font>
    <font>
      <b/>
      <sz val="9"/>
      <color indexed="81"/>
      <name val="Tahoma"/>
      <family val="2"/>
    </font>
    <font>
      <sz val="9"/>
      <color theme="1"/>
      <name val="Arial Narrow"/>
      <family val="2"/>
    </font>
    <font>
      <sz val="10"/>
      <color theme="1"/>
      <name val="Arial Narrow"/>
      <family val="2"/>
    </font>
    <font>
      <i/>
      <sz val="8"/>
      <color theme="1"/>
      <name val="Arial Narrow"/>
      <family val="2"/>
    </font>
    <font>
      <sz val="14"/>
      <color theme="1"/>
      <name val="Arial Narrow"/>
      <family val="2"/>
    </font>
    <font>
      <b/>
      <sz val="10"/>
      <color theme="1"/>
      <name val="Arial Narrow"/>
      <family val="2"/>
    </font>
    <font>
      <b/>
      <sz val="8"/>
      <color theme="1"/>
      <name val="Arial Narrow"/>
      <family val="2"/>
    </font>
    <font>
      <b/>
      <sz val="11"/>
      <color theme="0"/>
      <name val="Arial Narrow"/>
      <family val="2"/>
    </font>
    <font>
      <b/>
      <i/>
      <sz val="8"/>
      <color theme="2" tint="-0.249977111117893"/>
      <name val="Arial Narrow"/>
      <family val="2"/>
    </font>
    <font>
      <b/>
      <i/>
      <u/>
      <sz val="8"/>
      <color theme="1"/>
      <name val="Arial Narrow"/>
      <family val="2"/>
    </font>
    <font>
      <b/>
      <sz val="12"/>
      <color theme="1"/>
      <name val="Arial Narrow"/>
      <family val="2"/>
    </font>
    <font>
      <i/>
      <sz val="9"/>
      <color theme="1"/>
      <name val="Arial Narrow"/>
      <family val="2"/>
    </font>
    <font>
      <i/>
      <sz val="7"/>
      <color theme="0"/>
      <name val="Arial Narrow"/>
      <family val="2"/>
    </font>
    <font>
      <b/>
      <sz val="9"/>
      <color theme="1"/>
      <name val="Arial Narrow"/>
      <family val="2"/>
    </font>
    <font>
      <sz val="9"/>
      <color theme="0"/>
      <name val="Arial Narrow"/>
      <family val="2"/>
    </font>
    <font>
      <b/>
      <sz val="11"/>
      <color theme="1"/>
      <name val="Calibri"/>
      <family val="2"/>
      <scheme val="minor"/>
    </font>
    <font>
      <i/>
      <sz val="11"/>
      <color theme="1"/>
      <name val="Calibri"/>
      <family val="2"/>
      <scheme val="minor"/>
    </font>
    <font>
      <b/>
      <i/>
      <sz val="11"/>
      <color theme="1"/>
      <name val="Calibri"/>
      <family val="2"/>
      <scheme val="minor"/>
    </font>
    <font>
      <u/>
      <sz val="11"/>
      <color theme="10"/>
      <name val="Calibri"/>
      <family val="2"/>
      <scheme val="minor"/>
    </font>
    <font>
      <sz val="8"/>
      <color theme="0"/>
      <name val="Arial Narrow"/>
      <family val="2"/>
    </font>
    <font>
      <sz val="9"/>
      <color theme="1"/>
      <name val="Calibri"/>
      <family val="2"/>
      <scheme val="minor"/>
    </font>
    <font>
      <b/>
      <u/>
      <sz val="11"/>
      <color theme="1"/>
      <name val="Calibri"/>
      <family val="2"/>
      <scheme val="minor"/>
    </font>
    <font>
      <sz val="10"/>
      <color theme="1"/>
      <name val="Calibri"/>
      <family val="2"/>
      <scheme val="minor"/>
    </font>
    <font>
      <i/>
      <sz val="10"/>
      <color theme="1"/>
      <name val="Calibri"/>
      <family val="2"/>
      <scheme val="minor"/>
    </font>
    <font>
      <b/>
      <sz val="11"/>
      <color theme="0"/>
      <name val="Calibri"/>
      <family val="2"/>
      <scheme val="minor"/>
    </font>
    <font>
      <sz val="11"/>
      <color theme="0"/>
      <name val="Calibri"/>
      <family val="2"/>
      <scheme val="minor"/>
    </font>
    <font>
      <sz val="11"/>
      <color theme="0"/>
      <name val="Arial Narrow"/>
      <family val="2"/>
    </font>
    <font>
      <b/>
      <sz val="13"/>
      <color theme="1"/>
      <name val="Arial Narrow"/>
      <family val="2"/>
    </font>
    <font>
      <b/>
      <sz val="15"/>
      <color theme="1"/>
      <name val="Calibri"/>
      <family val="2"/>
      <scheme val="minor"/>
    </font>
    <font>
      <sz val="11"/>
      <color theme="2" tint="-0.249977111117893"/>
      <name val="Calibri"/>
      <family val="2"/>
      <scheme val="minor"/>
    </font>
    <font>
      <sz val="11"/>
      <color theme="0" tint="-0.499984740745262"/>
      <name val="Calibri"/>
      <family val="2"/>
      <scheme val="minor"/>
    </font>
    <font>
      <b/>
      <sz val="11"/>
      <color theme="0" tint="-0.499984740745262"/>
      <name val="Calibri"/>
      <family val="2"/>
      <scheme val="minor"/>
    </font>
    <font>
      <b/>
      <i/>
      <sz val="10"/>
      <color theme="1"/>
      <name val="Calibri"/>
      <family val="2"/>
      <scheme val="minor"/>
    </font>
    <font>
      <b/>
      <sz val="8"/>
      <color theme="1"/>
      <name val="Calibri"/>
      <family val="2"/>
      <scheme val="minor"/>
    </font>
    <font>
      <b/>
      <sz val="12"/>
      <color theme="1"/>
      <name val="Calibri"/>
      <family val="2"/>
      <scheme val="minor"/>
    </font>
    <font>
      <sz val="18"/>
      <color theme="1"/>
      <name val="Calibri"/>
      <family val="2"/>
      <scheme val="minor"/>
    </font>
    <font>
      <b/>
      <sz val="20"/>
      <color theme="1"/>
      <name val="Calibri"/>
      <family val="2"/>
      <scheme val="minor"/>
    </font>
    <font>
      <b/>
      <sz val="14"/>
      <color theme="1"/>
      <name val="Calibri"/>
      <family val="2"/>
      <scheme val="minor"/>
    </font>
    <font>
      <b/>
      <sz val="7"/>
      <color theme="1"/>
      <name val="Arial Narrow"/>
      <family val="2"/>
    </font>
    <font>
      <sz val="10"/>
      <name val="Arial"/>
      <family val="2"/>
    </font>
    <font>
      <i/>
      <sz val="11"/>
      <color rgb="FFFF0000"/>
      <name val="Arial Narrow"/>
      <family val="2"/>
    </font>
    <font>
      <b/>
      <i/>
      <sz val="14"/>
      <color theme="1"/>
      <name val="Arial Narrow"/>
      <family val="2"/>
    </font>
    <font>
      <i/>
      <sz val="14"/>
      <color theme="1"/>
      <name val="Arial Narrow"/>
      <family val="2"/>
    </font>
    <font>
      <i/>
      <u/>
      <sz val="14"/>
      <color theme="1"/>
      <name val="Arial Narrow"/>
      <family val="2"/>
    </font>
    <font>
      <i/>
      <sz val="14"/>
      <color rgb="FFC00000"/>
      <name val="Arial Narrow"/>
      <family val="2"/>
    </font>
    <font>
      <sz val="14"/>
      <color rgb="FFC00000"/>
      <name val="Arial Narrow"/>
      <family val="2"/>
    </font>
    <font>
      <b/>
      <sz val="14"/>
      <color rgb="FFFF0000"/>
      <name val="Arial Narrow"/>
      <family val="2"/>
    </font>
    <font>
      <i/>
      <sz val="8"/>
      <color theme="1"/>
      <name val="Calibri"/>
      <family val="2"/>
      <scheme val="minor"/>
    </font>
    <font>
      <b/>
      <sz val="9"/>
      <color theme="1"/>
      <name val="Calibri"/>
      <family val="2"/>
      <scheme val="minor"/>
    </font>
    <font>
      <sz val="9"/>
      <color theme="0"/>
      <name val="Calibri"/>
      <family val="2"/>
      <scheme val="minor"/>
    </font>
    <font>
      <u/>
      <sz val="11"/>
      <color theme="0"/>
      <name val="Calibri"/>
      <family val="2"/>
      <scheme val="minor"/>
    </font>
    <font>
      <sz val="11"/>
      <color rgb="FFFF0000"/>
      <name val="Calibri"/>
      <family val="2"/>
      <scheme val="minor"/>
    </font>
    <font>
      <sz val="14"/>
      <color rgb="FFFF0000"/>
      <name val="Calibri"/>
      <family val="2"/>
      <scheme val="minor"/>
    </font>
    <font>
      <b/>
      <i/>
      <sz val="14"/>
      <color rgb="FFC00000"/>
      <name val="Arial Narrow"/>
      <family val="2"/>
    </font>
    <font>
      <b/>
      <sz val="14"/>
      <color rgb="FFC00000"/>
      <name val="Arial Narrow"/>
      <family val="2"/>
    </font>
    <font>
      <b/>
      <i/>
      <sz val="14"/>
      <color rgb="FFFF0000"/>
      <name val="Arial Narrow"/>
      <family val="2"/>
    </font>
    <font>
      <sz val="10"/>
      <color theme="0"/>
      <name val="Calibri"/>
      <family val="2"/>
      <scheme val="minor"/>
    </font>
    <font>
      <i/>
      <sz val="10"/>
      <color theme="0"/>
      <name val="Calibri"/>
      <family val="2"/>
      <scheme val="minor"/>
    </font>
    <font>
      <b/>
      <i/>
      <sz val="5"/>
      <color theme="2" tint="-0.249977111117893"/>
      <name val="Arial Narrow"/>
      <family val="2"/>
    </font>
  </fonts>
  <fills count="22">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3"/>
        <bgColor indexed="64"/>
      </patternFill>
    </fill>
    <fill>
      <patternFill patternType="solid">
        <fgColor theme="0"/>
        <bgColor indexed="64"/>
      </patternFill>
    </fill>
    <fill>
      <patternFill patternType="solid">
        <fgColor theme="1"/>
        <bgColor indexed="64"/>
      </patternFill>
    </fill>
    <fill>
      <patternFill patternType="solid">
        <fgColor theme="0" tint="-4.9989318521683403E-2"/>
        <bgColor indexed="64"/>
      </patternFill>
    </fill>
    <fill>
      <patternFill patternType="solid">
        <fgColor rgb="FFFFCCFF"/>
        <bgColor indexed="64"/>
      </patternFill>
    </fill>
    <fill>
      <patternFill patternType="solid">
        <fgColor rgb="FF7030A0"/>
        <bgColor indexed="64"/>
      </patternFill>
    </fill>
    <fill>
      <patternFill patternType="solid">
        <fgColor theme="2"/>
        <bgColor indexed="64"/>
      </patternFill>
    </fill>
    <fill>
      <patternFill patternType="solid">
        <fgColor theme="0" tint="-0.14999847407452621"/>
        <bgColor indexed="64"/>
      </patternFill>
    </fill>
    <fill>
      <patternFill patternType="solid">
        <fgColor rgb="FFC00000"/>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rgb="FFFF3F3F"/>
        <bgColor indexed="64"/>
      </patternFill>
    </fill>
    <fill>
      <patternFill patternType="solid">
        <fgColor theme="7"/>
        <bgColor indexed="64"/>
      </patternFill>
    </fill>
    <fill>
      <patternFill patternType="solid">
        <fgColor theme="7" tint="0.79998168889431442"/>
        <bgColor indexed="64"/>
      </patternFill>
    </fill>
  </fills>
  <borders count="13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hair">
        <color auto="1"/>
      </left>
      <right/>
      <top style="hair">
        <color auto="1"/>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hair">
        <color auto="1"/>
      </bottom>
      <diagonal/>
    </border>
    <border>
      <left/>
      <right style="medium">
        <color indexed="64"/>
      </right>
      <top style="hair">
        <color auto="1"/>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hair">
        <color indexed="64"/>
      </right>
      <top/>
      <bottom style="hair">
        <color auto="1"/>
      </bottom>
      <diagonal/>
    </border>
    <border>
      <left style="hair">
        <color indexed="64"/>
      </left>
      <right style="medium">
        <color indexed="64"/>
      </right>
      <top/>
      <bottom style="hair">
        <color auto="1"/>
      </bottom>
      <diagonal/>
    </border>
    <border>
      <left style="medium">
        <color indexed="64"/>
      </left>
      <right style="hair">
        <color indexed="64"/>
      </right>
      <top style="hair">
        <color auto="1"/>
      </top>
      <bottom/>
      <diagonal/>
    </border>
    <border>
      <left style="hair">
        <color indexed="64"/>
      </left>
      <right style="hair">
        <color indexed="64"/>
      </right>
      <top style="hair">
        <color auto="1"/>
      </top>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
      <left style="thick">
        <color theme="3"/>
      </left>
      <right/>
      <top/>
      <bottom/>
      <diagonal/>
    </border>
    <border>
      <left/>
      <right style="thick">
        <color theme="3"/>
      </right>
      <top/>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top/>
      <bottom/>
      <diagonal/>
    </border>
    <border>
      <left/>
      <right style="thick">
        <color theme="9" tint="-0.24994659260841701"/>
      </right>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bottom style="thick">
        <color theme="9" tint="-0.24994659260841701"/>
      </bottom>
      <diagonal/>
    </border>
    <border>
      <left style="thick">
        <color rgb="FFFF99FF"/>
      </left>
      <right/>
      <top style="thick">
        <color rgb="FFFF99FF"/>
      </top>
      <bottom/>
      <diagonal/>
    </border>
    <border>
      <left/>
      <right/>
      <top style="thick">
        <color rgb="FFFF99FF"/>
      </top>
      <bottom/>
      <diagonal/>
    </border>
    <border>
      <left/>
      <right style="thick">
        <color rgb="FFFF99FF"/>
      </right>
      <top style="thick">
        <color rgb="FFFF99FF"/>
      </top>
      <bottom/>
      <diagonal/>
    </border>
    <border>
      <left style="thick">
        <color rgb="FFFF99FF"/>
      </left>
      <right/>
      <top/>
      <bottom/>
      <diagonal/>
    </border>
    <border>
      <left/>
      <right style="thick">
        <color rgb="FFFF99FF"/>
      </right>
      <top/>
      <bottom/>
      <diagonal/>
    </border>
    <border>
      <left style="thick">
        <color rgb="FFFF99FF"/>
      </left>
      <right/>
      <top/>
      <bottom style="thick">
        <color rgb="FFFF99FF"/>
      </bottom>
      <diagonal/>
    </border>
    <border>
      <left/>
      <right/>
      <top/>
      <bottom style="thick">
        <color rgb="FFFF99FF"/>
      </bottom>
      <diagonal/>
    </border>
    <border>
      <left/>
      <right style="thick">
        <color rgb="FFFF99FF"/>
      </right>
      <top/>
      <bottom style="thick">
        <color rgb="FFFF99FF"/>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thick">
        <color theme="5"/>
      </left>
      <right/>
      <top style="thick">
        <color theme="5"/>
      </top>
      <bottom/>
      <diagonal/>
    </border>
    <border>
      <left/>
      <right/>
      <top style="thick">
        <color theme="5"/>
      </top>
      <bottom/>
      <diagonal/>
    </border>
    <border>
      <left/>
      <right style="thick">
        <color theme="5"/>
      </right>
      <top style="thick">
        <color theme="5"/>
      </top>
      <bottom/>
      <diagonal/>
    </border>
    <border>
      <left style="thick">
        <color theme="5"/>
      </left>
      <right/>
      <top/>
      <bottom/>
      <diagonal/>
    </border>
    <border>
      <left/>
      <right style="thick">
        <color theme="5"/>
      </right>
      <top/>
      <bottom/>
      <diagonal/>
    </border>
    <border>
      <left style="thick">
        <color theme="5"/>
      </left>
      <right/>
      <top/>
      <bottom style="thick">
        <color theme="5"/>
      </bottom>
      <diagonal/>
    </border>
    <border>
      <left/>
      <right/>
      <top/>
      <bottom style="thick">
        <color theme="5"/>
      </bottom>
      <diagonal/>
    </border>
    <border>
      <left/>
      <right style="thick">
        <color theme="5"/>
      </right>
      <top/>
      <bottom style="thick">
        <color theme="5"/>
      </bottom>
      <diagonal/>
    </border>
    <border>
      <left style="medium">
        <color indexed="64"/>
      </left>
      <right/>
      <top style="hair">
        <color indexed="64"/>
      </top>
      <bottom/>
      <diagonal/>
    </border>
    <border>
      <left style="medium">
        <color indexed="64"/>
      </left>
      <right/>
      <top/>
      <bottom style="hair">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auto="1"/>
      </left>
      <right/>
      <top style="thin">
        <color indexed="64"/>
      </top>
      <bottom/>
      <diagonal/>
    </border>
    <border>
      <left style="hair">
        <color auto="1"/>
      </left>
      <right/>
      <top/>
      <bottom style="thin">
        <color indexed="64"/>
      </bottom>
      <diagonal/>
    </border>
    <border>
      <left style="hair">
        <color auto="1"/>
      </left>
      <right/>
      <top style="hair">
        <color auto="1"/>
      </top>
      <bottom style="medium">
        <color auto="1"/>
      </bottom>
      <diagonal/>
    </border>
    <border>
      <left/>
      <right/>
      <top style="thick">
        <color auto="1"/>
      </top>
      <bottom style="hair">
        <color auto="1"/>
      </bottom>
      <diagonal/>
    </border>
    <border>
      <left style="medium">
        <color indexed="64"/>
      </left>
      <right style="thin">
        <color indexed="64"/>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diagonal/>
    </border>
    <border>
      <left style="hair">
        <color indexed="64"/>
      </left>
      <right style="medium">
        <color indexed="64"/>
      </right>
      <top/>
      <bottom/>
      <diagonal/>
    </border>
    <border>
      <left style="hair">
        <color indexed="64"/>
      </left>
      <right style="medium">
        <color indexed="64"/>
      </right>
      <top style="hair">
        <color indexed="64"/>
      </top>
      <bottom/>
      <diagonal/>
    </border>
    <border>
      <left/>
      <right style="hair">
        <color indexed="64"/>
      </right>
      <top style="medium">
        <color indexed="64"/>
      </top>
      <bottom/>
      <diagonal/>
    </border>
    <border>
      <left/>
      <right style="hair">
        <color indexed="64"/>
      </right>
      <top/>
      <bottom style="medium">
        <color indexed="64"/>
      </bottom>
      <diagonal/>
    </border>
  </borders>
  <cellStyleXfs count="6">
    <xf numFmtId="0" fontId="0" fillId="0" borderId="0"/>
    <xf numFmtId="16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27" fillId="0" borderId="0" applyNumberFormat="0" applyFill="0" applyBorder="0" applyAlignment="0" applyProtection="0"/>
    <xf numFmtId="0" fontId="48" fillId="0" borderId="0" applyFill="0"/>
  </cellStyleXfs>
  <cellXfs count="109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2" fontId="1" fillId="0" borderId="0" xfId="0" applyNumberFormat="1" applyFont="1" applyAlignment="1">
      <alignment horizontal="left" vertical="center"/>
    </xf>
    <xf numFmtId="0" fontId="1" fillId="0" borderId="0" xfId="0" applyFont="1"/>
    <xf numFmtId="0" fontId="4" fillId="6" borderId="0" xfId="0" applyFont="1" applyFill="1" applyAlignment="1" applyProtection="1">
      <alignment horizontal="center" vertical="center"/>
      <protection locked="0"/>
    </xf>
    <xf numFmtId="0" fontId="4" fillId="6" borderId="0" xfId="0" applyFont="1" applyFill="1" applyAlignment="1">
      <alignment horizontal="center" vertical="center"/>
    </xf>
    <xf numFmtId="0" fontId="1" fillId="0" borderId="0" xfId="0" applyFont="1" applyAlignment="1">
      <alignment horizontal="left"/>
    </xf>
    <xf numFmtId="0" fontId="2" fillId="4" borderId="1" xfId="0" applyFont="1" applyFill="1" applyBorder="1" applyAlignment="1">
      <alignment vertical="center"/>
    </xf>
    <xf numFmtId="0" fontId="1" fillId="0" borderId="0" xfId="0" applyFont="1" applyAlignment="1">
      <alignment vertical="center"/>
    </xf>
    <xf numFmtId="0" fontId="1" fillId="0" borderId="0" xfId="0" applyFont="1" applyAlignment="1">
      <alignment vertical="top" wrapText="1"/>
    </xf>
    <xf numFmtId="0" fontId="7" fillId="0" borderId="0" xfId="0" applyFont="1" applyAlignment="1">
      <alignment horizontal="left"/>
    </xf>
    <xf numFmtId="0" fontId="11" fillId="0" borderId="0" xfId="0" applyFont="1" applyAlignment="1">
      <alignment vertical="center"/>
    </xf>
    <xf numFmtId="0" fontId="1" fillId="9" borderId="0" xfId="0" applyFont="1" applyFill="1"/>
    <xf numFmtId="0" fontId="13" fillId="0" borderId="0" xfId="0" applyFont="1" applyAlignment="1">
      <alignment horizontal="left" vertical="top" wrapText="1"/>
    </xf>
    <xf numFmtId="0" fontId="4" fillId="0" borderId="0" xfId="0" applyFont="1" applyAlignment="1">
      <alignment vertical="center"/>
    </xf>
    <xf numFmtId="0" fontId="4" fillId="0" borderId="19" xfId="0" applyFont="1" applyBorder="1" applyAlignment="1">
      <alignment vertical="center"/>
    </xf>
    <xf numFmtId="0" fontId="4" fillId="0" borderId="20" xfId="0" applyFont="1" applyBorder="1" applyAlignment="1">
      <alignment vertical="top" wrapText="1"/>
    </xf>
    <xf numFmtId="0" fontId="4" fillId="0" borderId="20" xfId="0" applyFont="1" applyBorder="1"/>
    <xf numFmtId="0" fontId="4" fillId="0" borderId="21" xfId="0" applyFont="1" applyBorder="1"/>
    <xf numFmtId="0" fontId="4" fillId="0" borderId="0" xfId="0" applyFont="1"/>
    <xf numFmtId="0" fontId="4" fillId="0" borderId="2" xfId="0" applyFont="1" applyBorder="1"/>
    <xf numFmtId="0" fontId="4" fillId="0" borderId="3" xfId="0" applyFont="1" applyBorder="1"/>
    <xf numFmtId="0" fontId="4" fillId="0" borderId="4" xfId="0" applyFont="1" applyBorder="1"/>
    <xf numFmtId="0" fontId="14" fillId="0" borderId="0" xfId="0" applyFont="1" applyAlignment="1">
      <alignment vertical="center"/>
    </xf>
    <xf numFmtId="0" fontId="14" fillId="0" borderId="22" xfId="0" applyFont="1" applyBorder="1" applyAlignment="1">
      <alignment vertical="center"/>
    </xf>
    <xf numFmtId="0" fontId="4" fillId="0" borderId="23" xfId="0" applyFont="1" applyBorder="1"/>
    <xf numFmtId="0" fontId="14" fillId="0" borderId="0" xfId="0" applyFont="1" applyAlignment="1">
      <alignment vertical="center" wrapText="1"/>
    </xf>
    <xf numFmtId="0" fontId="4" fillId="0" borderId="5" xfId="0" applyFont="1" applyBorder="1"/>
    <xf numFmtId="0" fontId="14" fillId="0" borderId="6" xfId="0" applyFont="1" applyBorder="1" applyAlignment="1">
      <alignment vertical="center" wrapText="1"/>
    </xf>
    <xf numFmtId="0" fontId="4" fillId="0" borderId="22" xfId="0" applyFont="1" applyBorder="1" applyAlignment="1">
      <alignment vertical="center"/>
    </xf>
    <xf numFmtId="0" fontId="4" fillId="0" borderId="6" xfId="0" applyFont="1" applyBorder="1"/>
    <xf numFmtId="0" fontId="4" fillId="9" borderId="0" xfId="0" applyFont="1" applyFill="1"/>
    <xf numFmtId="0" fontId="16" fillId="9" borderId="0" xfId="0" applyFont="1" applyFill="1"/>
    <xf numFmtId="0" fontId="15" fillId="0" borderId="0" xfId="0" applyFont="1" applyAlignment="1">
      <alignment horizontal="left" vertical="center" wrapText="1"/>
    </xf>
    <xf numFmtId="0" fontId="15" fillId="0" borderId="0" xfId="0" applyFont="1" applyAlignment="1">
      <alignment horizontal="left" wrapText="1"/>
    </xf>
    <xf numFmtId="0" fontId="4" fillId="0" borderId="7" xfId="0" applyFont="1" applyBorder="1"/>
    <xf numFmtId="0" fontId="4" fillId="0" borderId="8" xfId="0" applyFont="1" applyBorder="1"/>
    <xf numFmtId="0" fontId="4" fillId="0" borderId="9" xfId="0" applyFont="1" applyBorder="1"/>
    <xf numFmtId="0" fontId="4" fillId="0" borderId="24" xfId="0" applyFont="1" applyBorder="1" applyAlignment="1">
      <alignment vertical="center"/>
    </xf>
    <xf numFmtId="0" fontId="4" fillId="0" borderId="18" xfId="0" applyFont="1" applyBorder="1" applyAlignment="1">
      <alignment vertical="center"/>
    </xf>
    <xf numFmtId="0" fontId="4" fillId="0" borderId="18" xfId="0" applyFont="1" applyBorder="1"/>
    <xf numFmtId="0" fontId="4" fillId="0" borderId="25" xfId="0" applyFont="1" applyBorder="1"/>
    <xf numFmtId="0" fontId="6" fillId="0" borderId="0" xfId="0" applyFont="1" applyAlignment="1">
      <alignment vertical="top" wrapText="1"/>
    </xf>
    <xf numFmtId="0" fontId="17" fillId="8" borderId="0" xfId="0" applyFont="1" applyFill="1"/>
    <xf numFmtId="0" fontId="18" fillId="8" borderId="0" xfId="0" applyFont="1" applyFill="1"/>
    <xf numFmtId="0" fontId="12" fillId="0" borderId="0" xfId="0" applyFont="1" applyAlignment="1">
      <alignment horizontal="left" vertical="center" wrapText="1"/>
    </xf>
    <xf numFmtId="0" fontId="19" fillId="0" borderId="0" xfId="0" applyFont="1" applyAlignment="1">
      <alignment vertical="top" wrapText="1"/>
    </xf>
    <xf numFmtId="0" fontId="20" fillId="0" borderId="0" xfId="0" applyFont="1" applyAlignment="1">
      <alignment horizontal="left" vertical="top" wrapText="1"/>
    </xf>
    <xf numFmtId="0" fontId="21" fillId="7" borderId="0" xfId="0" applyFont="1" applyFill="1" applyAlignment="1">
      <alignment horizontal="center" vertical="center" wrapText="1"/>
    </xf>
    <xf numFmtId="0" fontId="1" fillId="9" borderId="0" xfId="0" applyFont="1" applyFill="1" applyAlignment="1">
      <alignment horizontal="left"/>
    </xf>
    <xf numFmtId="0" fontId="12" fillId="9" borderId="0" xfId="0" applyFont="1" applyFill="1" applyAlignment="1">
      <alignment horizontal="left" vertical="center" wrapText="1"/>
    </xf>
    <xf numFmtId="0" fontId="13" fillId="9" borderId="0" xfId="0" applyFont="1" applyFill="1" applyAlignment="1">
      <alignment horizontal="left" vertical="top" wrapText="1"/>
    </xf>
    <xf numFmtId="0" fontId="14" fillId="9" borderId="0" xfId="0" applyFont="1" applyFill="1" applyAlignment="1">
      <alignment vertical="center" wrapText="1"/>
    </xf>
    <xf numFmtId="0" fontId="19" fillId="9" borderId="0" xfId="0" applyFont="1" applyFill="1" applyAlignment="1">
      <alignment vertical="top" wrapText="1"/>
    </xf>
    <xf numFmtId="0" fontId="20" fillId="9" borderId="0" xfId="0" applyFont="1" applyFill="1" applyAlignment="1">
      <alignment horizontal="left" vertical="top" wrapText="1"/>
    </xf>
    <xf numFmtId="0" fontId="21" fillId="9" borderId="0" xfId="0" applyFont="1" applyFill="1" applyAlignment="1">
      <alignment horizontal="center" vertical="center" wrapText="1"/>
    </xf>
    <xf numFmtId="0" fontId="14" fillId="9" borderId="0" xfId="0" applyFont="1" applyFill="1" applyAlignment="1">
      <alignment vertical="center"/>
    </xf>
    <xf numFmtId="0" fontId="1" fillId="9" borderId="0" xfId="0" applyFont="1" applyFill="1" applyAlignment="1">
      <alignment horizontal="left" vertical="center"/>
    </xf>
    <xf numFmtId="0" fontId="6" fillId="9" borderId="0" xfId="0" applyFont="1" applyFill="1" applyAlignment="1">
      <alignment vertical="top" wrapText="1"/>
    </xf>
    <xf numFmtId="0" fontId="15" fillId="0" borderId="0" xfId="0" applyFont="1" applyAlignment="1">
      <alignment vertical="center" wrapText="1"/>
    </xf>
    <xf numFmtId="0" fontId="19" fillId="0" borderId="0" xfId="0" applyFont="1" applyAlignment="1">
      <alignment horizontal="left" vertical="top" wrapText="1"/>
    </xf>
    <xf numFmtId="0" fontId="14" fillId="0" borderId="0" xfId="0" applyFont="1" applyAlignment="1">
      <alignment horizontal="left" vertical="center" wrapText="1"/>
    </xf>
    <xf numFmtId="0" fontId="11" fillId="9" borderId="0" xfId="0" applyFont="1" applyFill="1" applyAlignment="1">
      <alignment vertical="center"/>
    </xf>
    <xf numFmtId="165" fontId="11" fillId="0" borderId="0" xfId="1" applyNumberFormat="1" applyFont="1" applyAlignment="1">
      <alignment vertical="center"/>
    </xf>
    <xf numFmtId="0" fontId="10" fillId="0" borderId="0" xfId="0" applyFont="1" applyAlignment="1">
      <alignment vertical="center"/>
    </xf>
    <xf numFmtId="0" fontId="10" fillId="0" borderId="0" xfId="0" applyFont="1"/>
    <xf numFmtId="0" fontId="10" fillId="9" borderId="0" xfId="0" applyFont="1" applyFill="1"/>
    <xf numFmtId="0" fontId="10" fillId="0" borderId="0" xfId="0" applyFont="1" applyAlignment="1">
      <alignment horizontal="center" vertical="center"/>
    </xf>
    <xf numFmtId="0" fontId="10" fillId="0" borderId="0" xfId="0" applyFont="1" applyAlignment="1">
      <alignment horizontal="center"/>
    </xf>
    <xf numFmtId="9" fontId="10" fillId="0" borderId="0" xfId="3" applyFont="1" applyAlignment="1">
      <alignment horizontal="center"/>
    </xf>
    <xf numFmtId="0" fontId="24" fillId="0" borderId="0" xfId="0" applyFont="1" applyAlignment="1">
      <alignment vertical="center"/>
    </xf>
    <xf numFmtId="0" fontId="0" fillId="0" borderId="0" xfId="0" applyAlignment="1">
      <alignment vertical="center"/>
    </xf>
    <xf numFmtId="0" fontId="0" fillId="0" borderId="0" xfId="0" applyAlignment="1">
      <alignment horizontal="center" vertical="center"/>
    </xf>
    <xf numFmtId="14" fontId="2" fillId="4" borderId="1" xfId="0" applyNumberFormat="1" applyFont="1" applyFill="1" applyBorder="1" applyAlignment="1">
      <alignment vertical="center"/>
    </xf>
    <xf numFmtId="2" fontId="28" fillId="15" borderId="0" xfId="0" applyNumberFormat="1" applyFont="1" applyFill="1" applyAlignment="1">
      <alignment horizontal="right" vertical="center"/>
    </xf>
    <xf numFmtId="0" fontId="28" fillId="15" borderId="0" xfId="0" applyFont="1" applyFill="1" applyAlignment="1">
      <alignment horizontal="right" vertical="center"/>
    </xf>
    <xf numFmtId="0" fontId="0" fillId="0" borderId="0" xfId="0" applyAlignment="1">
      <alignment horizontal="right"/>
    </xf>
    <xf numFmtId="0" fontId="24" fillId="0" borderId="0" xfId="0" applyFont="1"/>
    <xf numFmtId="0" fontId="25" fillId="0" borderId="0" xfId="0" applyFont="1"/>
    <xf numFmtId="0" fontId="0" fillId="17" borderId="0" xfId="0" applyFill="1"/>
    <xf numFmtId="0" fontId="34" fillId="17" borderId="0" xfId="0" applyFont="1" applyFill="1"/>
    <xf numFmtId="0" fontId="33" fillId="17" borderId="0" xfId="0" applyFont="1" applyFill="1" applyAlignment="1">
      <alignment vertical="center"/>
    </xf>
    <xf numFmtId="0" fontId="35" fillId="9" borderId="1" xfId="0" applyFont="1" applyFill="1" applyBorder="1" applyAlignment="1">
      <alignment horizontal="left" vertical="center"/>
    </xf>
    <xf numFmtId="0" fontId="35" fillId="19" borderId="1" xfId="0" applyFont="1" applyFill="1" applyBorder="1" applyAlignment="1">
      <alignment horizontal="left" vertical="center"/>
    </xf>
    <xf numFmtId="0" fontId="0" fillId="0" borderId="0" xfId="0" applyAlignment="1">
      <alignment horizontal="left"/>
    </xf>
    <xf numFmtId="0" fontId="0" fillId="0" borderId="0" xfId="0" applyAlignment="1">
      <alignment horizontal="left" vertical="center"/>
    </xf>
    <xf numFmtId="0" fontId="0" fillId="0" borderId="32" xfId="0" applyBorder="1"/>
    <xf numFmtId="0" fontId="0" fillId="0" borderId="33" xfId="0" applyBorder="1"/>
    <xf numFmtId="0" fontId="0" fillId="0" borderId="35" xfId="0" applyBorder="1"/>
    <xf numFmtId="0" fontId="0" fillId="0" borderId="37" xfId="0" applyBorder="1"/>
    <xf numFmtId="0" fontId="39" fillId="17" borderId="0" xfId="0" applyFont="1" applyFill="1"/>
    <xf numFmtId="0" fontId="40" fillId="17" borderId="0" xfId="0" applyFont="1" applyFill="1" applyAlignment="1">
      <alignment vertical="center"/>
    </xf>
    <xf numFmtId="0" fontId="40" fillId="17" borderId="0" xfId="0" applyFont="1" applyFill="1"/>
    <xf numFmtId="0" fontId="39" fillId="17" borderId="0" xfId="0" applyFont="1" applyFill="1" applyProtection="1">
      <protection locked="0"/>
    </xf>
    <xf numFmtId="0" fontId="0" fillId="0" borderId="0" xfId="0" applyAlignment="1">
      <alignment horizontal="center"/>
    </xf>
    <xf numFmtId="0" fontId="0" fillId="2" borderId="1" xfId="0" applyFill="1" applyBorder="1" applyAlignment="1">
      <alignment horizontal="center" vertical="center"/>
    </xf>
    <xf numFmtId="0" fontId="24" fillId="2" borderId="1" xfId="0" applyFont="1" applyFill="1" applyBorder="1" applyAlignment="1">
      <alignment horizontal="center" vertical="center"/>
    </xf>
    <xf numFmtId="0" fontId="0" fillId="18" borderId="34" xfId="0" applyFill="1" applyBorder="1" applyAlignment="1" applyProtection="1">
      <alignment horizontal="center"/>
      <protection locked="0"/>
    </xf>
    <xf numFmtId="0" fontId="34" fillId="0" borderId="0" xfId="0" applyFont="1"/>
    <xf numFmtId="0" fontId="44" fillId="17" borderId="0" xfId="0" applyFont="1" applyFill="1"/>
    <xf numFmtId="0" fontId="25" fillId="0" borderId="0" xfId="0" applyFont="1" applyAlignment="1">
      <alignment horizontal="center"/>
    </xf>
    <xf numFmtId="0" fontId="0" fillId="0" borderId="2" xfId="0" applyBorder="1"/>
    <xf numFmtId="0" fontId="24" fillId="0" borderId="3" xfId="0" applyFont="1" applyBorder="1" applyAlignment="1">
      <alignment vertical="center"/>
    </xf>
    <xf numFmtId="0" fontId="24" fillId="0" borderId="4" xfId="0" applyFont="1" applyBorder="1" applyAlignment="1">
      <alignment vertical="center"/>
    </xf>
    <xf numFmtId="0" fontId="0" fillId="0" borderId="5" xfId="0" applyBorder="1"/>
    <xf numFmtId="0" fontId="24" fillId="0" borderId="6" xfId="0" applyFont="1" applyBorder="1" applyAlignment="1">
      <alignment vertical="center"/>
    </xf>
    <xf numFmtId="0" fontId="0" fillId="0" borderId="7" xfId="0" applyBorder="1"/>
    <xf numFmtId="0" fontId="24" fillId="0" borderId="8" xfId="0" applyFont="1" applyBorder="1" applyAlignment="1">
      <alignment vertical="center"/>
    </xf>
    <xf numFmtId="0" fontId="24" fillId="0" borderId="9" xfId="0" applyFont="1" applyBorder="1" applyAlignment="1">
      <alignment vertical="center"/>
    </xf>
    <xf numFmtId="0" fontId="24" fillId="0" borderId="11" xfId="0" applyFont="1" applyBorder="1" applyAlignment="1">
      <alignment vertical="center"/>
    </xf>
    <xf numFmtId="0" fontId="24" fillId="0" borderId="14" xfId="0" applyFont="1" applyBorder="1" applyAlignment="1">
      <alignment vertical="center"/>
    </xf>
    <xf numFmtId="0" fontId="24" fillId="0" borderId="0" xfId="0" applyFont="1" applyAlignment="1">
      <alignment horizontal="left" vertical="center"/>
    </xf>
    <xf numFmtId="0" fontId="39" fillId="20" borderId="0" xfId="0" applyFont="1" applyFill="1"/>
    <xf numFmtId="0" fontId="40" fillId="20" borderId="0" xfId="0" applyFont="1" applyFill="1" applyAlignment="1">
      <alignment vertical="center"/>
    </xf>
    <xf numFmtId="0" fontId="39" fillId="20" borderId="0" xfId="0" applyFont="1" applyFill="1" applyAlignment="1">
      <alignment horizontal="center" vertical="center"/>
    </xf>
    <xf numFmtId="0" fontId="27" fillId="13" borderId="0" xfId="4" applyFill="1" applyAlignment="1">
      <alignment horizontal="center" vertical="center"/>
    </xf>
    <xf numFmtId="0" fontId="0" fillId="8" borderId="0" xfId="0" applyFill="1"/>
    <xf numFmtId="0" fontId="25" fillId="0" borderId="0" xfId="0" applyFont="1" applyAlignment="1">
      <alignment horizontal="center" vertical="center"/>
    </xf>
    <xf numFmtId="0" fontId="0" fillId="0" borderId="0" xfId="0" applyAlignment="1" applyProtection="1">
      <alignment horizontal="left" vertical="center"/>
      <protection locked="0"/>
    </xf>
    <xf numFmtId="0" fontId="51" fillId="0" borderId="0" xfId="0" applyFont="1" applyAlignment="1">
      <alignment horizontal="left" vertical="center"/>
    </xf>
    <xf numFmtId="0" fontId="51" fillId="0" borderId="0" xfId="0" applyFont="1" applyAlignment="1">
      <alignment vertical="center"/>
    </xf>
    <xf numFmtId="0" fontId="51" fillId="0" borderId="0" xfId="0" applyFont="1" applyAlignment="1">
      <alignment horizontal="center" vertical="center"/>
    </xf>
    <xf numFmtId="0" fontId="13" fillId="10" borderId="10" xfId="0" applyFont="1" applyFill="1" applyBorder="1"/>
    <xf numFmtId="0" fontId="13" fillId="10" borderId="11" xfId="0" applyFont="1" applyFill="1" applyBorder="1"/>
    <xf numFmtId="0" fontId="13" fillId="10" borderId="12" xfId="0" applyFont="1" applyFill="1" applyBorder="1"/>
    <xf numFmtId="0" fontId="13" fillId="10" borderId="16" xfId="0" applyFont="1" applyFill="1" applyBorder="1"/>
    <xf numFmtId="0" fontId="13" fillId="10" borderId="0" xfId="0" applyFont="1" applyFill="1"/>
    <xf numFmtId="0" fontId="13" fillId="10" borderId="17" xfId="0" applyFont="1" applyFill="1" applyBorder="1"/>
    <xf numFmtId="0" fontId="13" fillId="0" borderId="0" xfId="0" applyFont="1"/>
    <xf numFmtId="0" fontId="13" fillId="8" borderId="0" xfId="0" applyFont="1" applyFill="1"/>
    <xf numFmtId="0" fontId="6" fillId="0" borderId="0" xfId="0" applyFont="1"/>
    <xf numFmtId="0" fontId="13" fillId="0" borderId="0" xfId="0" applyFont="1" applyAlignment="1">
      <alignment horizontal="center"/>
    </xf>
    <xf numFmtId="0" fontId="51" fillId="0" borderId="0" xfId="0" applyFont="1"/>
    <xf numFmtId="0" fontId="52" fillId="0" borderId="0" xfId="0" applyFont="1"/>
    <xf numFmtId="0" fontId="51" fillId="8" borderId="0" xfId="0" applyFont="1" applyFill="1"/>
    <xf numFmtId="0" fontId="53" fillId="0" borderId="0" xfId="0" applyFont="1"/>
    <xf numFmtId="0" fontId="54" fillId="0" borderId="0" xfId="0" applyFont="1"/>
    <xf numFmtId="0" fontId="54" fillId="8" borderId="0" xfId="0" applyFont="1" applyFill="1"/>
    <xf numFmtId="0" fontId="51" fillId="8" borderId="0" xfId="0" applyFont="1" applyFill="1" applyAlignment="1">
      <alignment horizontal="left" vertical="center"/>
    </xf>
    <xf numFmtId="0" fontId="13" fillId="10" borderId="13" xfId="0" applyFont="1" applyFill="1" applyBorder="1"/>
    <xf numFmtId="0" fontId="13" fillId="10" borderId="14" xfId="0" applyFont="1" applyFill="1" applyBorder="1"/>
    <xf numFmtId="0" fontId="13" fillId="0" borderId="14" xfId="0" applyFont="1" applyBorder="1"/>
    <xf numFmtId="0" fontId="0" fillId="0" borderId="14" xfId="0" applyBorder="1"/>
    <xf numFmtId="0" fontId="0" fillId="8" borderId="14" xfId="0" applyFill="1" applyBorder="1"/>
    <xf numFmtId="0" fontId="13" fillId="10" borderId="15" xfId="0" applyFont="1" applyFill="1" applyBorder="1"/>
    <xf numFmtId="0" fontId="13" fillId="8" borderId="0" xfId="0" applyFont="1" applyFill="1" applyAlignment="1">
      <alignment horizontal="left"/>
    </xf>
    <xf numFmtId="0" fontId="1" fillId="18" borderId="114" xfId="0" applyFont="1" applyFill="1" applyBorder="1" applyAlignment="1">
      <alignment horizontal="left" vertical="center"/>
    </xf>
    <xf numFmtId="0" fontId="2" fillId="4" borderId="115" xfId="0" applyFont="1" applyFill="1" applyBorder="1" applyAlignment="1">
      <alignment vertical="center"/>
    </xf>
    <xf numFmtId="0" fontId="2" fillId="4" borderId="116" xfId="0" applyFont="1" applyFill="1" applyBorder="1" applyAlignment="1">
      <alignment vertical="center"/>
    </xf>
    <xf numFmtId="0" fontId="2" fillId="4" borderId="117" xfId="0" applyFont="1" applyFill="1" applyBorder="1" applyAlignment="1">
      <alignment vertical="center"/>
    </xf>
    <xf numFmtId="0" fontId="2" fillId="4" borderId="118" xfId="0" applyFont="1" applyFill="1" applyBorder="1" applyAlignment="1">
      <alignment vertical="center"/>
    </xf>
    <xf numFmtId="0" fontId="2" fillId="4" borderId="119" xfId="0" applyFont="1" applyFill="1" applyBorder="1" applyAlignment="1">
      <alignment vertical="center"/>
    </xf>
    <xf numFmtId="0" fontId="39" fillId="20" borderId="0" xfId="0" applyFont="1" applyFill="1" applyAlignment="1">
      <alignment vertical="center"/>
    </xf>
    <xf numFmtId="0" fontId="34" fillId="0" borderId="0" xfId="0" applyFont="1" applyAlignment="1">
      <alignment horizontal="center"/>
    </xf>
    <xf numFmtId="0" fontId="34" fillId="8" borderId="0" xfId="0" applyFont="1" applyFill="1" applyAlignment="1">
      <alignment horizontal="center"/>
    </xf>
    <xf numFmtId="0" fontId="34" fillId="8" borderId="0" xfId="0" applyFont="1" applyFill="1"/>
    <xf numFmtId="0" fontId="33" fillId="8" borderId="0" xfId="0" applyFont="1" applyFill="1" applyAlignment="1">
      <alignment vertical="center"/>
    </xf>
    <xf numFmtId="0" fontId="34" fillId="0" borderId="0" xfId="0" applyFont="1" applyAlignment="1">
      <alignment vertical="center"/>
    </xf>
    <xf numFmtId="0" fontId="24" fillId="0" borderId="0" xfId="0" applyFont="1" applyAlignment="1">
      <alignment horizontal="center" vertical="center"/>
    </xf>
    <xf numFmtId="0" fontId="37" fillId="0" borderId="0" xfId="0" applyFont="1" applyAlignment="1">
      <alignment vertical="center"/>
    </xf>
    <xf numFmtId="0" fontId="37" fillId="0" borderId="4" xfId="0" applyFont="1" applyBorder="1" applyAlignment="1">
      <alignment vertical="center"/>
    </xf>
    <xf numFmtId="0" fontId="37" fillId="0" borderId="6" xfId="0" applyFont="1" applyBorder="1" applyAlignment="1">
      <alignment vertical="center"/>
    </xf>
    <xf numFmtId="0" fontId="37" fillId="0" borderId="9" xfId="0" applyFont="1" applyBorder="1" applyAlignment="1">
      <alignment vertical="center"/>
    </xf>
    <xf numFmtId="0" fontId="29" fillId="0" borderId="0" xfId="0" applyFont="1"/>
    <xf numFmtId="0" fontId="29" fillId="0" borderId="0" xfId="0" applyFont="1" applyAlignment="1">
      <alignment vertical="center" textRotation="90" wrapText="1"/>
    </xf>
    <xf numFmtId="0" fontId="29" fillId="0" borderId="0" xfId="0" applyFont="1" applyAlignment="1">
      <alignment wrapText="1"/>
    </xf>
    <xf numFmtId="0" fontId="29" fillId="0" borderId="0" xfId="0" applyFont="1" applyAlignment="1">
      <alignment horizontal="left" vertical="center" wrapText="1"/>
    </xf>
    <xf numFmtId="0" fontId="29" fillId="0" borderId="0" xfId="0" applyFont="1" applyAlignment="1">
      <alignment horizontal="left" vertical="center"/>
    </xf>
    <xf numFmtId="0" fontId="29" fillId="0" borderId="0" xfId="0" applyFont="1" applyAlignment="1">
      <alignment vertical="center"/>
    </xf>
    <xf numFmtId="0" fontId="29" fillId="0" borderId="0" xfId="0" applyFont="1" applyAlignment="1">
      <alignment horizontal="left"/>
    </xf>
    <xf numFmtId="164" fontId="57" fillId="0" borderId="0" xfId="1" applyFont="1"/>
    <xf numFmtId="0" fontId="29" fillId="0" borderId="0" xfId="0" applyFont="1" applyAlignment="1">
      <alignment vertical="center" wrapText="1"/>
    </xf>
    <xf numFmtId="0" fontId="57" fillId="0" borderId="0" xfId="0" applyFont="1"/>
    <xf numFmtId="0" fontId="43" fillId="10" borderId="3" xfId="0" applyFont="1" applyFill="1" applyBorder="1" applyAlignment="1">
      <alignment vertical="center"/>
    </xf>
    <xf numFmtId="0" fontId="37" fillId="10" borderId="4" xfId="0" applyFont="1" applyFill="1" applyBorder="1" applyAlignment="1">
      <alignment vertical="center"/>
    </xf>
    <xf numFmtId="0" fontId="43" fillId="10" borderId="0" xfId="0" applyFont="1" applyFill="1" applyAlignment="1">
      <alignment vertical="center"/>
    </xf>
    <xf numFmtId="0" fontId="37" fillId="10" borderId="6" xfId="0" applyFont="1" applyFill="1" applyBorder="1" applyAlignment="1">
      <alignment vertical="center"/>
    </xf>
    <xf numFmtId="0" fontId="43" fillId="10" borderId="8" xfId="0" applyFont="1" applyFill="1" applyBorder="1" applyAlignment="1">
      <alignment vertical="center"/>
    </xf>
    <xf numFmtId="0" fontId="37" fillId="10" borderId="9" xfId="0" applyFont="1" applyFill="1" applyBorder="1" applyAlignment="1">
      <alignment vertical="center"/>
    </xf>
    <xf numFmtId="0" fontId="61" fillId="17" borderId="0" xfId="0" applyFont="1" applyFill="1"/>
    <xf numFmtId="0" fontId="60" fillId="17" borderId="0" xfId="0" applyFont="1" applyFill="1"/>
    <xf numFmtId="0" fontId="62" fillId="0" borderId="0" xfId="0" applyFont="1"/>
    <xf numFmtId="0" fontId="63" fillId="0" borderId="0" xfId="0" applyFont="1"/>
    <xf numFmtId="0" fontId="63" fillId="8" borderId="0" xfId="0" applyFont="1" applyFill="1"/>
    <xf numFmtId="0" fontId="64" fillId="0" borderId="0" xfId="0" applyFont="1"/>
    <xf numFmtId="0" fontId="55" fillId="0" borderId="0" xfId="0" applyFont="1"/>
    <xf numFmtId="0" fontId="55" fillId="8" borderId="0" xfId="0" applyFont="1" applyFill="1"/>
    <xf numFmtId="0" fontId="1" fillId="0" borderId="0" xfId="0" applyFont="1" applyAlignment="1">
      <alignment horizontal="center" vertical="center"/>
    </xf>
    <xf numFmtId="0" fontId="2" fillId="4" borderId="124" xfId="0" applyFont="1" applyFill="1" applyBorder="1" applyAlignment="1">
      <alignment vertical="center"/>
    </xf>
    <xf numFmtId="0" fontId="2" fillId="4" borderId="47" xfId="0" applyFont="1" applyFill="1" applyBorder="1" applyAlignment="1">
      <alignment vertical="center"/>
    </xf>
    <xf numFmtId="0" fontId="2" fillId="4" borderId="48" xfId="0" applyFont="1" applyFill="1" applyBorder="1" applyAlignment="1">
      <alignment vertical="center"/>
    </xf>
    <xf numFmtId="0" fontId="1" fillId="6" borderId="49" xfId="0" applyFont="1" applyFill="1" applyBorder="1" applyAlignment="1">
      <alignment horizontal="center" vertical="center"/>
    </xf>
    <xf numFmtId="0" fontId="2" fillId="4" borderId="50" xfId="0" applyFont="1" applyFill="1" applyBorder="1" applyAlignment="1">
      <alignment vertical="center"/>
    </xf>
    <xf numFmtId="0" fontId="2" fillId="4" borderId="37" xfId="0" applyFont="1" applyFill="1" applyBorder="1" applyAlignment="1">
      <alignment vertical="center"/>
    </xf>
    <xf numFmtId="0" fontId="1" fillId="0" borderId="51" xfId="0" applyFont="1" applyBorder="1" applyAlignment="1">
      <alignment horizontal="center" vertical="center"/>
    </xf>
    <xf numFmtId="0" fontId="2" fillId="4" borderId="52" xfId="0" applyFont="1" applyFill="1" applyBorder="1" applyAlignment="1">
      <alignment vertical="center"/>
    </xf>
    <xf numFmtId="0" fontId="2" fillId="4" borderId="53" xfId="0" applyFont="1" applyFill="1" applyBorder="1" applyAlignment="1">
      <alignment vertical="center"/>
    </xf>
    <xf numFmtId="0" fontId="1" fillId="6" borderId="54" xfId="0" applyFont="1" applyFill="1" applyBorder="1" applyAlignment="1">
      <alignment horizontal="center" vertical="center"/>
    </xf>
    <xf numFmtId="0" fontId="1" fillId="0" borderId="54" xfId="0" applyFont="1" applyBorder="1" applyAlignment="1">
      <alignment horizontal="center" vertical="center"/>
    </xf>
    <xf numFmtId="0" fontId="2" fillId="4" borderId="125" xfId="0" applyFont="1" applyFill="1" applyBorder="1" applyAlignment="1">
      <alignment vertical="center"/>
    </xf>
    <xf numFmtId="0" fontId="2" fillId="4" borderId="126" xfId="0" applyFont="1" applyFill="1" applyBorder="1" applyAlignment="1">
      <alignment vertical="center"/>
    </xf>
    <xf numFmtId="0" fontId="1" fillId="6" borderId="127" xfId="0" applyFont="1" applyFill="1" applyBorder="1" applyAlignment="1">
      <alignment horizontal="center" vertical="center"/>
    </xf>
    <xf numFmtId="0" fontId="39" fillId="17" borderId="0" xfId="0" applyFont="1" applyFill="1" applyProtection="1"/>
    <xf numFmtId="0" fontId="34" fillId="17" borderId="0" xfId="0" applyFont="1" applyFill="1" applyProtection="1"/>
    <xf numFmtId="0" fontId="0" fillId="0" borderId="0" xfId="0" applyProtection="1"/>
    <xf numFmtId="0" fontId="38" fillId="17" borderId="0" xfId="0" applyFont="1" applyFill="1" applyProtection="1"/>
    <xf numFmtId="0" fontId="24" fillId="0" borderId="0" xfId="0" applyFont="1" applyAlignment="1" applyProtection="1">
      <alignment vertical="center"/>
    </xf>
    <xf numFmtId="0" fontId="40" fillId="17" borderId="0" xfId="0" applyFont="1" applyFill="1" applyAlignme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39" fillId="17" borderId="0" xfId="0" applyFont="1" applyFill="1" applyAlignment="1" applyProtection="1">
      <alignment vertical="center"/>
    </xf>
    <xf numFmtId="0" fontId="4" fillId="0" borderId="0" xfId="0" applyFont="1" applyProtection="1"/>
    <xf numFmtId="0" fontId="4" fillId="0" borderId="8" xfId="0" applyFont="1" applyBorder="1" applyProtection="1"/>
    <xf numFmtId="0" fontId="4" fillId="0" borderId="3" xfId="0" applyFont="1" applyFill="1" applyBorder="1" applyProtection="1"/>
    <xf numFmtId="0" fontId="4" fillId="0" borderId="0" xfId="0" applyFont="1" applyAlignment="1" applyProtection="1">
      <alignment vertical="center"/>
    </xf>
    <xf numFmtId="0" fontId="4" fillId="0" borderId="0" xfId="0" applyFont="1" applyFill="1" applyBorder="1" applyProtection="1"/>
    <xf numFmtId="0" fontId="4" fillId="0" borderId="8" xfId="0" applyFont="1" applyBorder="1" applyAlignment="1" applyProtection="1">
      <alignment vertical="center"/>
    </xf>
    <xf numFmtId="0" fontId="0" fillId="17" borderId="0" xfId="0" applyFill="1" applyProtection="1"/>
    <xf numFmtId="0" fontId="39" fillId="0" borderId="0" xfId="0" applyFont="1" applyProtection="1"/>
    <xf numFmtId="0" fontId="35" fillId="19" borderId="114" xfId="0" applyFont="1" applyFill="1" applyBorder="1" applyAlignment="1">
      <alignment horizontal="left" vertical="center"/>
    </xf>
    <xf numFmtId="0" fontId="2" fillId="4" borderId="49" xfId="0" applyFont="1" applyFill="1" applyBorder="1" applyAlignment="1">
      <alignment vertical="center"/>
    </xf>
    <xf numFmtId="0" fontId="2" fillId="4" borderId="54" xfId="0" applyFont="1" applyFill="1" applyBorder="1" applyAlignment="1">
      <alignment vertical="center"/>
    </xf>
    <xf numFmtId="0" fontId="2" fillId="4" borderId="51" xfId="0" applyFont="1" applyFill="1" applyBorder="1" applyAlignment="1">
      <alignment vertical="center"/>
    </xf>
    <xf numFmtId="0" fontId="2" fillId="5" borderId="47" xfId="0" applyFont="1" applyFill="1" applyBorder="1" applyAlignment="1">
      <alignment vertical="center"/>
    </xf>
    <xf numFmtId="0" fontId="2" fillId="5" borderId="50" xfId="0" applyFont="1" applyFill="1" applyBorder="1" applyAlignment="1">
      <alignment vertical="center"/>
    </xf>
    <xf numFmtId="3" fontId="2" fillId="4" borderId="51" xfId="0" applyNumberFormat="1" applyFont="1" applyFill="1" applyBorder="1" applyAlignment="1">
      <alignment vertical="center"/>
    </xf>
    <xf numFmtId="0" fontId="2" fillId="5" borderId="52" xfId="0" applyFont="1" applyFill="1" applyBorder="1" applyAlignment="1">
      <alignment vertical="center"/>
    </xf>
    <xf numFmtId="0" fontId="1" fillId="20" borderId="114" xfId="0" applyFont="1" applyFill="1" applyBorder="1" applyAlignment="1">
      <alignment horizontal="left" vertical="center"/>
    </xf>
    <xf numFmtId="0" fontId="1" fillId="16" borderId="114" xfId="0" applyFont="1" applyFill="1" applyBorder="1" applyAlignment="1">
      <alignment horizontal="left" vertical="center"/>
    </xf>
    <xf numFmtId="44" fontId="2" fillId="4" borderId="49" xfId="0" applyNumberFormat="1" applyFont="1" applyFill="1" applyBorder="1" applyAlignment="1">
      <alignment vertical="center"/>
    </xf>
    <xf numFmtId="44" fontId="2" fillId="4" borderId="51" xfId="0" applyNumberFormat="1" applyFont="1" applyFill="1" applyBorder="1" applyAlignment="1">
      <alignment vertical="center"/>
    </xf>
    <xf numFmtId="44" fontId="2" fillId="4" borderId="54" xfId="0" applyNumberFormat="1" applyFont="1" applyFill="1" applyBorder="1" applyAlignment="1">
      <alignment vertical="center"/>
    </xf>
    <xf numFmtId="3" fontId="2" fillId="4" borderId="49" xfId="0" applyNumberFormat="1" applyFont="1" applyFill="1" applyBorder="1" applyAlignment="1">
      <alignment vertical="center"/>
    </xf>
    <xf numFmtId="3" fontId="2" fillId="4" borderId="54" xfId="0" applyNumberFormat="1" applyFont="1" applyFill="1" applyBorder="1" applyAlignment="1">
      <alignment vertical="center"/>
    </xf>
    <xf numFmtId="0" fontId="31" fillId="0" borderId="0" xfId="0" applyFont="1" applyProtection="1"/>
    <xf numFmtId="0" fontId="24" fillId="0" borderId="0" xfId="0" applyFont="1" applyProtection="1"/>
    <xf numFmtId="0" fontId="32" fillId="0" borderId="0" xfId="0" applyFont="1" applyProtection="1"/>
    <xf numFmtId="0" fontId="34" fillId="8" borderId="0" xfId="0" applyFont="1" applyFill="1" applyBorder="1" applyProtection="1"/>
    <xf numFmtId="0" fontId="65" fillId="8" borderId="0" xfId="0" applyFont="1" applyFill="1" applyBorder="1" applyProtection="1"/>
    <xf numFmtId="0" fontId="31" fillId="0" borderId="0" xfId="0" applyFont="1" applyAlignment="1" applyProtection="1">
      <alignment horizontal="center" vertical="center"/>
    </xf>
    <xf numFmtId="0" fontId="24" fillId="17" borderId="0" xfId="0" applyFont="1" applyFill="1" applyAlignment="1" applyProtection="1">
      <alignment vertical="center"/>
    </xf>
    <xf numFmtId="0" fontId="0" fillId="17" borderId="0" xfId="0" applyFill="1" applyAlignment="1" applyProtection="1">
      <alignment vertical="center"/>
    </xf>
    <xf numFmtId="0" fontId="1" fillId="21" borderId="0" xfId="0" applyFont="1" applyFill="1" applyAlignment="1">
      <alignment horizontal="left" vertical="center"/>
    </xf>
    <xf numFmtId="44" fontId="1" fillId="0" borderId="0" xfId="0" applyNumberFormat="1" applyFont="1" applyAlignment="1">
      <alignment horizontal="left" vertical="center"/>
    </xf>
    <xf numFmtId="0" fontId="1" fillId="0" borderId="0" xfId="0" applyFont="1" applyAlignment="1">
      <alignment horizontal="center" vertical="center"/>
    </xf>
    <xf numFmtId="0" fontId="29" fillId="0" borderId="0" xfId="0" applyFont="1" applyAlignment="1">
      <alignment horizontal="left" vertical="center"/>
    </xf>
    <xf numFmtId="0" fontId="39" fillId="17" borderId="0" xfId="0" applyFont="1" applyFill="1" applyAlignment="1">
      <alignment horizontal="center" vertical="center"/>
    </xf>
    <xf numFmtId="0" fontId="2" fillId="4" borderId="128" xfId="0" applyFont="1" applyFill="1" applyBorder="1" applyAlignment="1">
      <alignment vertical="center"/>
    </xf>
    <xf numFmtId="0" fontId="2" fillId="4" borderId="129" xfId="0" applyFont="1" applyFill="1" applyBorder="1" applyAlignment="1">
      <alignment vertical="center"/>
    </xf>
    <xf numFmtId="168" fontId="57" fillId="0" borderId="0" xfId="1" applyNumberFormat="1" applyFont="1" applyBorder="1" applyAlignment="1">
      <alignment horizontal="center" vertical="center"/>
    </xf>
    <xf numFmtId="0" fontId="0" fillId="0" borderId="0" xfId="0" applyAlignment="1">
      <alignment horizontal="left" vertical="center"/>
    </xf>
    <xf numFmtId="0" fontId="0" fillId="0" borderId="0" xfId="0" applyBorder="1" applyAlignment="1">
      <alignment horizontal="center" vertical="center"/>
    </xf>
    <xf numFmtId="0" fontId="4" fillId="11" borderId="38" xfId="0" applyFont="1" applyFill="1" applyBorder="1" applyAlignment="1">
      <alignment vertical="center"/>
    </xf>
    <xf numFmtId="0" fontId="4" fillId="11" borderId="27" xfId="0" applyFont="1" applyFill="1" applyBorder="1" applyAlignment="1">
      <alignment vertical="center"/>
    </xf>
    <xf numFmtId="0" fontId="4" fillId="11" borderId="35" xfId="0" applyFont="1" applyFill="1" applyBorder="1" applyAlignment="1">
      <alignment vertical="center"/>
    </xf>
    <xf numFmtId="44" fontId="22" fillId="11" borderId="37" xfId="2" applyFont="1" applyFill="1" applyBorder="1" applyAlignment="1">
      <alignment shrinkToFit="1"/>
    </xf>
    <xf numFmtId="9" fontId="22" fillId="11" borderId="37" xfId="3" applyFont="1" applyFill="1" applyBorder="1" applyAlignment="1">
      <alignment horizontal="center"/>
    </xf>
    <xf numFmtId="44" fontId="22" fillId="11" borderId="37" xfId="2" applyFont="1" applyFill="1" applyBorder="1"/>
    <xf numFmtId="0" fontId="20" fillId="0" borderId="38" xfId="0" applyFont="1" applyBorder="1" applyAlignment="1">
      <alignment horizontal="left" vertical="center"/>
    </xf>
    <xf numFmtId="0" fontId="20" fillId="0" borderId="27" xfId="0" applyFont="1" applyBorder="1" applyAlignment="1">
      <alignment horizontal="left" vertical="center"/>
    </xf>
    <xf numFmtId="0" fontId="20" fillId="0" borderId="35" xfId="0" applyFont="1" applyBorder="1" applyAlignment="1">
      <alignment horizontal="left" vertical="center"/>
    </xf>
    <xf numFmtId="44" fontId="20" fillId="0" borderId="37" xfId="2" applyFont="1" applyBorder="1"/>
    <xf numFmtId="9" fontId="20" fillId="0" borderId="37" xfId="3" applyFont="1" applyBorder="1" applyAlignment="1">
      <alignment horizontal="center"/>
    </xf>
    <xf numFmtId="0" fontId="20" fillId="11" borderId="38" xfId="0" applyFont="1" applyFill="1" applyBorder="1" applyAlignment="1">
      <alignment horizontal="left" vertical="center"/>
    </xf>
    <xf numFmtId="0" fontId="20" fillId="11" borderId="27" xfId="0" applyFont="1" applyFill="1" applyBorder="1" applyAlignment="1">
      <alignment horizontal="left" vertical="center"/>
    </xf>
    <xf numFmtId="0" fontId="20" fillId="11" borderId="35" xfId="0" applyFont="1" applyFill="1" applyBorder="1" applyAlignment="1">
      <alignment horizontal="left" vertical="center"/>
    </xf>
    <xf numFmtId="44" fontId="20" fillId="11" borderId="37" xfId="2" applyFont="1" applyFill="1" applyBorder="1"/>
    <xf numFmtId="9" fontId="20" fillId="11" borderId="37" xfId="3" applyFont="1" applyFill="1" applyBorder="1" applyAlignment="1">
      <alignment horizontal="center"/>
    </xf>
    <xf numFmtId="0" fontId="1" fillId="0" borderId="0" xfId="0" applyFont="1" applyAlignment="1">
      <alignment horizontal="center" vertical="center"/>
    </xf>
    <xf numFmtId="0" fontId="19" fillId="0" borderId="0" xfId="0" applyFont="1" applyAlignment="1">
      <alignment horizontal="left" vertical="top" wrapText="1"/>
    </xf>
    <xf numFmtId="0" fontId="23" fillId="12" borderId="31" xfId="0" applyFont="1" applyFill="1" applyBorder="1" applyAlignment="1">
      <alignment horizontal="center" vertical="center"/>
    </xf>
    <xf numFmtId="0" fontId="23" fillId="12" borderId="0" xfId="0" applyFont="1" applyFill="1" applyAlignment="1">
      <alignment horizontal="center" vertical="center"/>
    </xf>
    <xf numFmtId="0" fontId="23" fillId="12" borderId="29" xfId="0" applyFont="1" applyFill="1" applyBorder="1" applyAlignment="1">
      <alignment horizontal="center" vertical="center"/>
    </xf>
    <xf numFmtId="0" fontId="23" fillId="12" borderId="34" xfId="0" applyFont="1" applyFill="1" applyBorder="1" applyAlignment="1">
      <alignment horizontal="center" vertical="center"/>
    </xf>
    <xf numFmtId="0" fontId="23" fillId="12" borderId="26" xfId="0" applyFont="1" applyFill="1" applyBorder="1" applyAlignment="1">
      <alignment horizontal="center" vertical="center"/>
    </xf>
    <xf numFmtId="0" fontId="23" fillId="12" borderId="32" xfId="0" applyFont="1" applyFill="1" applyBorder="1" applyAlignment="1">
      <alignment horizontal="center" vertical="center"/>
    </xf>
    <xf numFmtId="0" fontId="23" fillId="12" borderId="30" xfId="0" applyFont="1" applyFill="1" applyBorder="1" applyAlignment="1">
      <alignment horizontal="center"/>
    </xf>
    <xf numFmtId="0" fontId="23" fillId="12" borderId="33" xfId="0" applyFont="1" applyFill="1" applyBorder="1" applyAlignment="1">
      <alignment horizontal="center"/>
    </xf>
    <xf numFmtId="0" fontId="10" fillId="0" borderId="28" xfId="0" applyFont="1" applyBorder="1" applyAlignment="1">
      <alignment horizontal="center" vertical="center"/>
    </xf>
    <xf numFmtId="0" fontId="10" fillId="0" borderId="36" xfId="0" applyFont="1" applyBorder="1" applyAlignment="1">
      <alignment horizontal="center" vertical="center"/>
    </xf>
    <xf numFmtId="0" fontId="10" fillId="0" borderId="26" xfId="0" applyFont="1" applyBorder="1" applyAlignment="1">
      <alignment horizontal="center" vertical="center"/>
    </xf>
    <xf numFmtId="0" fontId="10" fillId="0" borderId="32" xfId="0" applyFont="1" applyBorder="1" applyAlignment="1">
      <alignment horizontal="center" vertical="center"/>
    </xf>
    <xf numFmtId="0" fontId="22" fillId="0" borderId="38" xfId="0" applyFont="1" applyBorder="1" applyAlignment="1">
      <alignment vertical="center"/>
    </xf>
    <xf numFmtId="0" fontId="22" fillId="0" borderId="27" xfId="0" applyFont="1" applyBorder="1" applyAlignment="1">
      <alignment vertical="center"/>
    </xf>
    <xf numFmtId="0" fontId="22" fillId="0" borderId="35" xfId="0" applyFont="1" applyBorder="1" applyAlignment="1">
      <alignment vertical="center"/>
    </xf>
    <xf numFmtId="44" fontId="10" fillId="0" borderId="37" xfId="2" applyFont="1" applyBorder="1"/>
    <xf numFmtId="0" fontId="10" fillId="0" borderId="38" xfId="0" applyFont="1" applyBorder="1"/>
    <xf numFmtId="0" fontId="10" fillId="0" borderId="35" xfId="0" applyFont="1" applyBorder="1"/>
    <xf numFmtId="44" fontId="22" fillId="0" borderId="37" xfId="2" applyFont="1" applyBorder="1"/>
    <xf numFmtId="0" fontId="10" fillId="0" borderId="35" xfId="0" applyFont="1" applyBorder="1" applyAlignment="1">
      <alignment horizontal="center" vertical="center"/>
    </xf>
    <xf numFmtId="0" fontId="10" fillId="0" borderId="37" xfId="0" applyFont="1" applyBorder="1" applyAlignment="1">
      <alignment horizontal="center" vertical="center"/>
    </xf>
    <xf numFmtId="0" fontId="10" fillId="11" borderId="38" xfId="0" applyFont="1" applyFill="1" applyBorder="1" applyAlignment="1">
      <alignment vertical="center"/>
    </xf>
    <xf numFmtId="0" fontId="10" fillId="11" borderId="27" xfId="0" applyFont="1" applyFill="1" applyBorder="1" applyAlignment="1">
      <alignment vertical="center"/>
    </xf>
    <xf numFmtId="0" fontId="10" fillId="11" borderId="35" xfId="0" applyFont="1" applyFill="1" applyBorder="1" applyAlignment="1">
      <alignment vertical="center"/>
    </xf>
    <xf numFmtId="44" fontId="10" fillId="11" borderId="37" xfId="2" applyFont="1" applyFill="1" applyBorder="1"/>
    <xf numFmtId="0" fontId="10" fillId="11" borderId="38" xfId="0" applyFont="1" applyFill="1" applyBorder="1"/>
    <xf numFmtId="0" fontId="10" fillId="11" borderId="35" xfId="0" applyFont="1" applyFill="1" applyBorder="1"/>
    <xf numFmtId="0" fontId="10" fillId="11" borderId="35" xfId="0" applyFont="1" applyFill="1" applyBorder="1" applyAlignment="1">
      <alignment horizontal="center" vertical="center"/>
    </xf>
    <xf numFmtId="0" fontId="10" fillId="11" borderId="37" xfId="0" applyFont="1" applyFill="1" applyBorder="1" applyAlignment="1">
      <alignment horizontal="center" vertical="center"/>
    </xf>
    <xf numFmtId="0" fontId="10" fillId="0" borderId="38" xfId="0" applyFont="1" applyBorder="1" applyAlignment="1">
      <alignment vertical="center"/>
    </xf>
    <xf numFmtId="0" fontId="10" fillId="0" borderId="27" xfId="0" applyFont="1" applyBorder="1" applyAlignment="1">
      <alignment vertical="center"/>
    </xf>
    <xf numFmtId="0" fontId="10" fillId="0" borderId="35" xfId="0" applyFont="1" applyBorder="1" applyAlignment="1">
      <alignment vertical="center"/>
    </xf>
    <xf numFmtId="0" fontId="23" fillId="12" borderId="30" xfId="0" applyFont="1" applyFill="1" applyBorder="1" applyAlignment="1">
      <alignment horizontal="center" vertical="center"/>
    </xf>
    <xf numFmtId="0" fontId="23" fillId="12" borderId="33" xfId="0" applyFont="1" applyFill="1" applyBorder="1" applyAlignment="1">
      <alignment horizontal="center" vertical="center"/>
    </xf>
    <xf numFmtId="0" fontId="23" fillId="12" borderId="34" xfId="0" applyFont="1" applyFill="1" applyBorder="1" applyAlignment="1">
      <alignment horizontal="center"/>
    </xf>
    <xf numFmtId="0" fontId="23" fillId="12" borderId="32" xfId="0" applyFont="1" applyFill="1" applyBorder="1" applyAlignment="1">
      <alignment horizontal="center"/>
    </xf>
    <xf numFmtId="0" fontId="23" fillId="12" borderId="38" xfId="0" applyFont="1" applyFill="1" applyBorder="1" applyAlignment="1">
      <alignment horizontal="center"/>
    </xf>
    <xf numFmtId="0" fontId="23" fillId="12" borderId="35" xfId="0" applyFont="1" applyFill="1" applyBorder="1" applyAlignment="1">
      <alignment horizontal="center"/>
    </xf>
    <xf numFmtId="0" fontId="21" fillId="7" borderId="0" xfId="0" applyFont="1" applyFill="1" applyAlignment="1">
      <alignment horizontal="center" vertical="center" wrapText="1"/>
    </xf>
    <xf numFmtId="0" fontId="6" fillId="0" borderId="0" xfId="0" applyFont="1" applyAlignment="1">
      <alignment horizontal="left" vertical="center"/>
    </xf>
    <xf numFmtId="0" fontId="20" fillId="0" borderId="10" xfId="0" applyFont="1" applyBorder="1" applyAlignment="1">
      <alignment horizontal="left" vertical="top" wrapText="1"/>
    </xf>
    <xf numFmtId="0" fontId="20" fillId="0" borderId="11" xfId="0" applyFont="1" applyBorder="1" applyAlignment="1">
      <alignment horizontal="left" vertical="top" wrapText="1"/>
    </xf>
    <xf numFmtId="0" fontId="20" fillId="0" borderId="12" xfId="0" applyFont="1" applyBorder="1" applyAlignment="1">
      <alignment horizontal="left" vertical="top" wrapText="1"/>
    </xf>
    <xf numFmtId="0" fontId="20" fillId="0" borderId="16" xfId="0" applyFont="1" applyBorder="1" applyAlignment="1">
      <alignment horizontal="left" vertical="top" wrapText="1"/>
    </xf>
    <xf numFmtId="0" fontId="20" fillId="0" borderId="0" xfId="0" applyFont="1" applyAlignment="1">
      <alignment horizontal="left" vertical="top" wrapText="1"/>
    </xf>
    <xf numFmtId="0" fontId="20" fillId="0" borderId="17" xfId="0" applyFont="1" applyBorder="1" applyAlignment="1">
      <alignment horizontal="left" vertical="top" wrapText="1"/>
    </xf>
    <xf numFmtId="0" fontId="20" fillId="0" borderId="13" xfId="0" applyFont="1" applyBorder="1" applyAlignment="1">
      <alignment horizontal="left" vertical="top" wrapText="1"/>
    </xf>
    <xf numFmtId="0" fontId="20" fillId="0" borderId="14" xfId="0" applyFont="1" applyBorder="1" applyAlignment="1">
      <alignment horizontal="left" vertical="top" wrapText="1"/>
    </xf>
    <xf numFmtId="0" fontId="20" fillId="0" borderId="15" xfId="0" applyFont="1" applyBorder="1" applyAlignment="1">
      <alignment horizontal="left" vertical="top" wrapText="1"/>
    </xf>
    <xf numFmtId="0" fontId="3" fillId="0" borderId="0" xfId="0" applyFont="1" applyAlignment="1">
      <alignment horizontal="left" vertical="center" wrapText="1"/>
    </xf>
    <xf numFmtId="0" fontId="17" fillId="8" borderId="0" xfId="0" applyFont="1" applyFill="1" applyAlignment="1">
      <alignment horizontal="center" vertical="center"/>
    </xf>
    <xf numFmtId="0" fontId="12" fillId="10" borderId="0" xfId="0" applyFont="1" applyFill="1" applyAlignment="1">
      <alignment horizontal="left" vertical="top" wrapText="1"/>
    </xf>
    <xf numFmtId="0" fontId="3" fillId="0" borderId="0" xfId="0" applyFont="1" applyAlignment="1">
      <alignment horizontal="left" vertical="center" shrinkToFit="1"/>
    </xf>
    <xf numFmtId="0" fontId="3" fillId="0" borderId="26" xfId="0" applyFont="1" applyBorder="1" applyAlignment="1">
      <alignment horizontal="left" vertical="center" shrinkToFit="1"/>
    </xf>
    <xf numFmtId="0" fontId="3" fillId="0" borderId="27" xfId="0" applyFont="1" applyBorder="1" applyAlignment="1">
      <alignment horizontal="left" vertical="center" shrinkToFit="1"/>
    </xf>
    <xf numFmtId="0" fontId="11" fillId="3" borderId="10" xfId="0" applyFont="1" applyFill="1" applyBorder="1" applyAlignment="1">
      <alignment horizontal="left" vertical="center"/>
    </xf>
    <xf numFmtId="0" fontId="11" fillId="3" borderId="11" xfId="0" applyFont="1" applyFill="1" applyBorder="1" applyAlignment="1">
      <alignment horizontal="left" vertical="center"/>
    </xf>
    <xf numFmtId="0" fontId="11" fillId="3" borderId="12" xfId="0" applyFont="1" applyFill="1" applyBorder="1" applyAlignment="1">
      <alignment horizontal="left" vertical="center"/>
    </xf>
    <xf numFmtId="0" fontId="11" fillId="3" borderId="13" xfId="0" applyFont="1" applyFill="1" applyBorder="1" applyAlignment="1">
      <alignment horizontal="left" vertical="center"/>
    </xf>
    <xf numFmtId="0" fontId="11" fillId="3" borderId="14" xfId="0" applyFont="1" applyFill="1" applyBorder="1" applyAlignment="1">
      <alignment horizontal="left" vertical="center"/>
    </xf>
    <xf numFmtId="0" fontId="11" fillId="3" borderId="15" xfId="0" applyFont="1" applyFill="1" applyBorder="1" applyAlignment="1">
      <alignment horizontal="left" vertical="center"/>
    </xf>
    <xf numFmtId="165" fontId="11" fillId="0" borderId="10" xfId="1" applyNumberFormat="1" applyFont="1" applyBorder="1" applyAlignment="1">
      <alignment horizontal="center" vertical="center"/>
    </xf>
    <xf numFmtId="165" fontId="11" fillId="0" borderId="11" xfId="1" applyNumberFormat="1" applyFont="1" applyBorder="1" applyAlignment="1">
      <alignment horizontal="center" vertical="center"/>
    </xf>
    <xf numFmtId="165" fontId="11" fillId="0" borderId="12" xfId="1" applyNumberFormat="1" applyFont="1" applyBorder="1" applyAlignment="1">
      <alignment horizontal="center" vertical="center"/>
    </xf>
    <xf numFmtId="165" fontId="11" fillId="0" borderId="13" xfId="1" applyNumberFormat="1" applyFont="1" applyBorder="1" applyAlignment="1">
      <alignment horizontal="center" vertical="center"/>
    </xf>
    <xf numFmtId="165" fontId="11" fillId="0" borderId="14" xfId="1" applyNumberFormat="1" applyFont="1" applyBorder="1" applyAlignment="1">
      <alignment horizontal="center" vertical="center"/>
    </xf>
    <xf numFmtId="165" fontId="11" fillId="0" borderId="15" xfId="1" applyNumberFormat="1" applyFont="1" applyBorder="1" applyAlignment="1">
      <alignment horizontal="center" vertical="center"/>
    </xf>
    <xf numFmtId="0" fontId="11" fillId="3" borderId="2" xfId="0" applyFont="1" applyFill="1" applyBorder="1" applyAlignment="1">
      <alignment horizontal="left" vertical="center"/>
    </xf>
    <xf numFmtId="0" fontId="11" fillId="3" borderId="3" xfId="0" applyFont="1" applyFill="1" applyBorder="1" applyAlignment="1">
      <alignment horizontal="left" vertical="center"/>
    </xf>
    <xf numFmtId="0" fontId="11" fillId="3" borderId="4" xfId="0" applyFont="1" applyFill="1" applyBorder="1" applyAlignment="1">
      <alignment horizontal="left" vertical="center"/>
    </xf>
    <xf numFmtId="0" fontId="11" fillId="3" borderId="7" xfId="0" applyFont="1" applyFill="1" applyBorder="1" applyAlignment="1">
      <alignment horizontal="left" vertical="center"/>
    </xf>
    <xf numFmtId="0" fontId="11" fillId="3" borderId="8" xfId="0" applyFont="1" applyFill="1" applyBorder="1" applyAlignment="1">
      <alignment horizontal="left" vertical="center"/>
    </xf>
    <xf numFmtId="0" fontId="11" fillId="3" borderId="9" xfId="0" applyFont="1" applyFill="1" applyBorder="1" applyAlignment="1">
      <alignment horizontal="left" vertical="center"/>
    </xf>
    <xf numFmtId="0" fontId="15" fillId="0" borderId="0" xfId="0" applyFont="1" applyAlignment="1">
      <alignment horizontal="left" vertical="center" wrapText="1"/>
    </xf>
    <xf numFmtId="0" fontId="15" fillId="0" borderId="0" xfId="0" applyFont="1" applyAlignment="1">
      <alignment horizontal="center" vertical="center" wrapText="1"/>
    </xf>
    <xf numFmtId="0" fontId="1" fillId="0" borderId="0" xfId="0" applyFont="1" applyAlignment="1">
      <alignment horizontal="center"/>
    </xf>
    <xf numFmtId="0" fontId="1" fillId="3" borderId="10" xfId="0" applyFont="1" applyFill="1" applyBorder="1" applyAlignment="1">
      <alignment horizontal="left" vertical="center"/>
    </xf>
    <xf numFmtId="0" fontId="1" fillId="3" borderId="11" xfId="0" applyFont="1" applyFill="1" applyBorder="1" applyAlignment="1">
      <alignment horizontal="left" vertical="center"/>
    </xf>
    <xf numFmtId="0" fontId="1" fillId="3" borderId="12" xfId="0" applyFont="1" applyFill="1" applyBorder="1" applyAlignment="1">
      <alignment horizontal="left" vertical="center"/>
    </xf>
    <xf numFmtId="0" fontId="1" fillId="3" borderId="13" xfId="0" applyFont="1" applyFill="1" applyBorder="1" applyAlignment="1">
      <alignment horizontal="left" vertical="center"/>
    </xf>
    <xf numFmtId="0" fontId="1" fillId="3" borderId="14" xfId="0" applyFont="1" applyFill="1" applyBorder="1" applyAlignment="1">
      <alignment horizontal="left" vertical="center"/>
    </xf>
    <xf numFmtId="0" fontId="1" fillId="3" borderId="15" xfId="0" applyFont="1" applyFill="1" applyBorder="1" applyAlignment="1">
      <alignment horizontal="left" vertical="center"/>
    </xf>
    <xf numFmtId="0" fontId="1" fillId="0" borderId="10"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15" xfId="0" applyFont="1" applyBorder="1" applyAlignment="1">
      <alignment horizontal="center"/>
    </xf>
    <xf numFmtId="0" fontId="11" fillId="2" borderId="0" xfId="0" applyFont="1" applyFill="1" applyAlignment="1">
      <alignment horizontal="center" vertical="center" wrapText="1"/>
    </xf>
    <xf numFmtId="0" fontId="11" fillId="2" borderId="18" xfId="0" applyFont="1" applyFill="1" applyBorder="1" applyAlignment="1">
      <alignment horizontal="center" vertical="center" wrapText="1"/>
    </xf>
    <xf numFmtId="0" fontId="7" fillId="0" borderId="10" xfId="0" applyFont="1" applyBorder="1" applyAlignment="1">
      <alignment horizontal="left" vertical="top" wrapText="1" shrinkToFit="1"/>
    </xf>
    <xf numFmtId="0" fontId="7" fillId="0" borderId="11" xfId="0" applyFont="1" applyBorder="1" applyAlignment="1">
      <alignment horizontal="left" vertical="top" wrapText="1" shrinkToFit="1"/>
    </xf>
    <xf numFmtId="0" fontId="7" fillId="0" borderId="12" xfId="0" applyFont="1" applyBorder="1" applyAlignment="1">
      <alignment horizontal="left" vertical="top" wrapText="1" shrinkToFit="1"/>
    </xf>
    <xf numFmtId="0" fontId="7" fillId="0" borderId="16" xfId="0" applyFont="1" applyBorder="1" applyAlignment="1">
      <alignment horizontal="left" vertical="top" wrapText="1" shrinkToFit="1"/>
    </xf>
    <xf numFmtId="0" fontId="7" fillId="0" borderId="0" xfId="0" applyFont="1" applyAlignment="1">
      <alignment horizontal="left" vertical="top" wrapText="1" shrinkToFit="1"/>
    </xf>
    <xf numFmtId="0" fontId="7" fillId="0" borderId="17" xfId="0" applyFont="1" applyBorder="1" applyAlignment="1">
      <alignment horizontal="left" vertical="top" wrapText="1" shrinkToFit="1"/>
    </xf>
    <xf numFmtId="0" fontId="7" fillId="0" borderId="13" xfId="0" applyFont="1" applyBorder="1" applyAlignment="1">
      <alignment horizontal="left" vertical="top" wrapText="1" shrinkToFit="1"/>
    </xf>
    <xf numFmtId="0" fontId="7" fillId="0" borderId="14" xfId="0" applyFont="1" applyBorder="1" applyAlignment="1">
      <alignment horizontal="left" vertical="top" wrapText="1" shrinkToFit="1"/>
    </xf>
    <xf numFmtId="0" fontId="7" fillId="0" borderId="15" xfId="0" applyFont="1" applyBorder="1" applyAlignment="1">
      <alignment horizontal="left" vertical="top" wrapText="1" shrinkToFi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left" vertical="top" shrinkToFit="1"/>
    </xf>
    <xf numFmtId="0" fontId="7" fillId="0" borderId="11" xfId="0" applyFont="1" applyBorder="1" applyAlignment="1">
      <alignment horizontal="left" vertical="top" shrinkToFit="1"/>
    </xf>
    <xf numFmtId="0" fontId="7" fillId="0" borderId="12" xfId="0" applyFont="1" applyBorder="1" applyAlignment="1">
      <alignment horizontal="left" vertical="top" shrinkToFit="1"/>
    </xf>
    <xf numFmtId="0" fontId="7" fillId="0" borderId="13" xfId="0" applyFont="1" applyBorder="1" applyAlignment="1">
      <alignment horizontal="left" vertical="top" shrinkToFit="1"/>
    </xf>
    <xf numFmtId="0" fontId="7" fillId="0" borderId="14" xfId="0" applyFont="1" applyBorder="1" applyAlignment="1">
      <alignment horizontal="left" vertical="top" shrinkToFit="1"/>
    </xf>
    <xf numFmtId="0" fontId="7" fillId="0" borderId="15" xfId="0" applyFont="1" applyBorder="1" applyAlignment="1">
      <alignment horizontal="left" vertical="top" shrinkToFit="1"/>
    </xf>
    <xf numFmtId="0" fontId="7" fillId="0" borderId="10" xfId="0" applyFont="1" applyBorder="1" applyAlignment="1">
      <alignment horizontal="left"/>
    </xf>
    <xf numFmtId="0" fontId="7" fillId="0" borderId="11" xfId="0" applyFont="1" applyBorder="1" applyAlignment="1">
      <alignment horizontal="left"/>
    </xf>
    <xf numFmtId="0" fontId="7" fillId="0" borderId="12" xfId="0" applyFont="1" applyBorder="1" applyAlignment="1">
      <alignment horizontal="left"/>
    </xf>
    <xf numFmtId="0" fontId="7" fillId="0" borderId="13" xfId="0" applyFont="1" applyBorder="1" applyAlignment="1">
      <alignment horizontal="left"/>
    </xf>
    <xf numFmtId="0" fontId="7" fillId="0" borderId="14" xfId="0" applyFont="1" applyBorder="1" applyAlignment="1">
      <alignment horizontal="left"/>
    </xf>
    <xf numFmtId="0" fontId="7" fillId="0" borderId="15" xfId="0" applyFont="1" applyBorder="1" applyAlignment="1">
      <alignment horizontal="left"/>
    </xf>
    <xf numFmtId="0" fontId="13" fillId="0" borderId="0" xfId="0" quotePrefix="1" applyFont="1" applyAlignment="1">
      <alignment horizontal="left" vertical="top" wrapText="1"/>
    </xf>
    <xf numFmtId="0" fontId="13" fillId="0" borderId="0" xfId="0" applyFont="1" applyAlignment="1">
      <alignment horizontal="left" vertical="top" wrapText="1"/>
    </xf>
    <xf numFmtId="0" fontId="51" fillId="0" borderId="0" xfId="0" quotePrefix="1" applyFont="1" applyAlignment="1">
      <alignment horizontal="justify" vertical="center"/>
    </xf>
    <xf numFmtId="0" fontId="51" fillId="0" borderId="0" xfId="0" applyFont="1" applyAlignment="1">
      <alignment horizontal="justify" vertical="center"/>
    </xf>
    <xf numFmtId="0" fontId="50" fillId="8" borderId="11" xfId="0" applyFont="1" applyFill="1" applyBorder="1" applyAlignment="1">
      <alignment horizontal="center" vertical="center"/>
    </xf>
    <xf numFmtId="0" fontId="50" fillId="8" borderId="0" xfId="0" applyFont="1" applyFill="1" applyAlignment="1">
      <alignment horizontal="center" vertical="center"/>
    </xf>
    <xf numFmtId="0" fontId="51" fillId="0" borderId="0" xfId="0" applyFont="1" applyAlignment="1">
      <alignment horizontal="center" vertical="center"/>
    </xf>
    <xf numFmtId="0" fontId="55" fillId="0" borderId="0" xfId="0" applyFont="1" applyAlignment="1">
      <alignment horizontal="center"/>
    </xf>
    <xf numFmtId="0" fontId="25" fillId="0" borderId="0" xfId="0" applyFont="1" applyAlignment="1">
      <alignment horizontal="center"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0" fillId="0" borderId="0" xfId="0" applyAlignment="1">
      <alignment horizontal="center"/>
    </xf>
    <xf numFmtId="0" fontId="24" fillId="0" borderId="0" xfId="0" applyFont="1" applyAlignment="1">
      <alignment horizontal="left" vertical="center"/>
    </xf>
    <xf numFmtId="0" fontId="24" fillId="0" borderId="0" xfId="0" applyFont="1" applyAlignment="1">
      <alignment horizontal="center" vertical="center"/>
    </xf>
    <xf numFmtId="0" fontId="0" fillId="3" borderId="50" xfId="0" applyFill="1" applyBorder="1" applyAlignment="1" applyProtection="1">
      <alignment horizontal="center" vertical="center"/>
      <protection locked="0"/>
    </xf>
    <xf numFmtId="0" fontId="0" fillId="3" borderId="37" xfId="0" applyFill="1" applyBorder="1" applyAlignment="1" applyProtection="1">
      <alignment horizontal="center" vertical="center"/>
      <protection locked="0"/>
    </xf>
    <xf numFmtId="0" fontId="0" fillId="3" borderId="52" xfId="0" applyFill="1" applyBorder="1" applyAlignment="1" applyProtection="1">
      <alignment horizontal="center" vertical="center"/>
      <protection locked="0"/>
    </xf>
    <xf numFmtId="0" fontId="0" fillId="3" borderId="53" xfId="0" applyFill="1" applyBorder="1" applyAlignment="1" applyProtection="1">
      <alignment horizontal="center" vertical="center"/>
      <protection locked="0"/>
    </xf>
    <xf numFmtId="0" fontId="0" fillId="3" borderId="51" xfId="0" applyFill="1" applyBorder="1" applyAlignment="1" applyProtection="1">
      <alignment horizontal="center" vertical="center"/>
      <protection locked="0"/>
    </xf>
    <xf numFmtId="0" fontId="0" fillId="3" borderId="54" xfId="0" applyFill="1" applyBorder="1" applyAlignment="1" applyProtection="1">
      <alignment horizontal="center" vertical="center"/>
      <protection locked="0"/>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13" xfId="0" applyBorder="1" applyAlignment="1">
      <alignment horizontal="center" vertical="center"/>
    </xf>
    <xf numFmtId="0" fontId="0" fillId="0" borderId="26" xfId="0" applyBorder="1" applyAlignment="1">
      <alignment horizontal="center" vertical="center"/>
    </xf>
    <xf numFmtId="0" fontId="0" fillId="0" borderId="64" xfId="0" applyBorder="1" applyAlignment="1">
      <alignment horizontal="center" vertical="center"/>
    </xf>
    <xf numFmtId="14" fontId="26" fillId="14" borderId="40" xfId="0" applyNumberFormat="1" applyFont="1" applyFill="1" applyBorder="1" applyAlignment="1" applyProtection="1">
      <alignment horizontal="center" vertical="center"/>
      <protection locked="0"/>
    </xf>
    <xf numFmtId="0" fontId="26" fillId="14" borderId="40" xfId="0" applyFont="1" applyFill="1" applyBorder="1" applyAlignment="1" applyProtection="1">
      <alignment horizontal="center" vertical="center"/>
      <protection locked="0"/>
    </xf>
    <xf numFmtId="0" fontId="26" fillId="14" borderId="41" xfId="0" applyFont="1" applyFill="1" applyBorder="1" applyAlignment="1" applyProtection="1">
      <alignment horizontal="center" vertical="center"/>
      <protection locked="0"/>
    </xf>
    <xf numFmtId="0" fontId="26" fillId="14" borderId="43" xfId="0" applyFont="1" applyFill="1" applyBorder="1" applyAlignment="1" applyProtection="1">
      <alignment horizontal="center" vertical="center"/>
      <protection locked="0"/>
    </xf>
    <xf numFmtId="0" fontId="26" fillId="14" borderId="44" xfId="0" applyFont="1" applyFill="1" applyBorder="1" applyAlignment="1" applyProtection="1">
      <alignment horizontal="center" vertical="center"/>
      <protection locked="0"/>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24" fillId="0" borderId="8" xfId="0" applyFont="1" applyBorder="1" applyAlignment="1">
      <alignment horizontal="center" vertical="center"/>
    </xf>
    <xf numFmtId="0" fontId="0" fillId="3" borderId="40" xfId="0" applyFill="1" applyBorder="1" applyAlignment="1" applyProtection="1">
      <alignment horizontal="left" vertical="center"/>
      <protection locked="0"/>
    </xf>
    <xf numFmtId="0" fontId="0" fillId="3" borderId="41" xfId="0" applyFill="1" applyBorder="1" applyAlignment="1" applyProtection="1">
      <alignment horizontal="left" vertical="center"/>
      <protection locked="0"/>
    </xf>
    <xf numFmtId="0" fontId="0" fillId="3" borderId="43" xfId="0" applyFill="1" applyBorder="1" applyAlignment="1" applyProtection="1">
      <alignment horizontal="left" vertical="center"/>
      <protection locked="0"/>
    </xf>
    <xf numFmtId="0" fontId="0" fillId="3" borderId="44" xfId="0" applyFill="1" applyBorder="1" applyAlignment="1" applyProtection="1">
      <alignment horizontal="left" vertical="center"/>
      <protection locked="0"/>
    </xf>
    <xf numFmtId="0" fontId="25" fillId="0" borderId="28" xfId="0" applyFont="1" applyBorder="1" applyAlignment="1">
      <alignment horizontal="center" vertical="center"/>
    </xf>
    <xf numFmtId="0" fontId="0" fillId="3" borderId="45" xfId="0" applyFill="1" applyBorder="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0" fillId="3" borderId="46"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0" fillId="3" borderId="9" xfId="0" applyFill="1" applyBorder="1" applyAlignment="1" applyProtection="1">
      <alignment horizontal="left" vertical="center"/>
      <protection locked="0"/>
    </xf>
    <xf numFmtId="0" fontId="27" fillId="3" borderId="40" xfId="4" applyFill="1" applyBorder="1" applyAlignment="1" applyProtection="1">
      <alignment horizontal="left" vertical="center"/>
      <protection locked="0"/>
    </xf>
    <xf numFmtId="1" fontId="0" fillId="3" borderId="45" xfId="0" applyNumberFormat="1" applyFill="1" applyBorder="1" applyAlignment="1" applyProtection="1">
      <alignment horizontal="left" vertical="center"/>
      <protection locked="0"/>
    </xf>
    <xf numFmtId="1" fontId="0" fillId="3" borderId="3" xfId="0" applyNumberFormat="1" applyFill="1" applyBorder="1" applyAlignment="1" applyProtection="1">
      <alignment horizontal="left" vertical="center"/>
      <protection locked="0"/>
    </xf>
    <xf numFmtId="1" fontId="0" fillId="3" borderId="4" xfId="0" applyNumberFormat="1" applyFill="1" applyBorder="1" applyAlignment="1" applyProtection="1">
      <alignment horizontal="left" vertical="center"/>
      <protection locked="0"/>
    </xf>
    <xf numFmtId="1" fontId="0" fillId="3" borderId="46" xfId="0" applyNumberFormat="1" applyFill="1" applyBorder="1" applyAlignment="1" applyProtection="1">
      <alignment horizontal="left" vertical="center"/>
      <protection locked="0"/>
    </xf>
    <xf numFmtId="1" fontId="0" fillId="3" borderId="8" xfId="0" applyNumberFormat="1" applyFill="1" applyBorder="1" applyAlignment="1" applyProtection="1">
      <alignment horizontal="left" vertical="center"/>
      <protection locked="0"/>
    </xf>
    <xf numFmtId="1" fontId="0" fillId="3" borderId="9" xfId="0" applyNumberFormat="1" applyFill="1" applyBorder="1" applyAlignment="1" applyProtection="1">
      <alignment horizontal="left" vertical="center"/>
      <protection locked="0"/>
    </xf>
    <xf numFmtId="166" fontId="0" fillId="3" borderId="45" xfId="0" applyNumberFormat="1" applyFill="1" applyBorder="1" applyAlignment="1" applyProtection="1">
      <alignment horizontal="left" vertical="center"/>
      <protection locked="0"/>
    </xf>
    <xf numFmtId="166" fontId="0" fillId="3" borderId="3" xfId="0" applyNumberFormat="1" applyFill="1" applyBorder="1" applyAlignment="1" applyProtection="1">
      <alignment horizontal="left" vertical="center"/>
      <protection locked="0"/>
    </xf>
    <xf numFmtId="166" fontId="0" fillId="3" borderId="4" xfId="0" applyNumberFormat="1" applyFill="1" applyBorder="1" applyAlignment="1" applyProtection="1">
      <alignment horizontal="left" vertical="center"/>
      <protection locked="0"/>
    </xf>
    <xf numFmtId="166" fontId="0" fillId="3" borderId="46" xfId="0" applyNumberFormat="1" applyFill="1" applyBorder="1" applyAlignment="1" applyProtection="1">
      <alignment horizontal="left" vertical="center"/>
      <protection locked="0"/>
    </xf>
    <xf numFmtId="166" fontId="0" fillId="3" borderId="8" xfId="0" applyNumberFormat="1" applyFill="1" applyBorder="1" applyAlignment="1" applyProtection="1">
      <alignment horizontal="left" vertical="center"/>
      <protection locked="0"/>
    </xf>
    <xf numFmtId="166" fontId="0" fillId="3" borderId="9" xfId="0" applyNumberFormat="1" applyFill="1" applyBorder="1" applyAlignment="1" applyProtection="1">
      <alignment horizontal="left" vertical="center"/>
      <protection locked="0"/>
    </xf>
    <xf numFmtId="0" fontId="22" fillId="0" borderId="19" xfId="0" applyFont="1" applyBorder="1" applyAlignment="1">
      <alignment horizontal="left" vertical="center"/>
    </xf>
    <xf numFmtId="0" fontId="22" fillId="0" borderId="20" xfId="0" applyFont="1" applyBorder="1" applyAlignment="1">
      <alignment horizontal="left" vertical="center"/>
    </xf>
    <xf numFmtId="0" fontId="22" fillId="0" borderId="21" xfId="0" applyFont="1" applyBorder="1" applyAlignment="1">
      <alignment horizontal="left" vertical="center"/>
    </xf>
    <xf numFmtId="0" fontId="22" fillId="0" borderId="22" xfId="0" applyFont="1" applyBorder="1" applyAlignment="1">
      <alignment horizontal="left" vertical="center"/>
    </xf>
    <xf numFmtId="0" fontId="22" fillId="0" borderId="0" xfId="0" applyFont="1" applyAlignment="1">
      <alignment horizontal="left" vertical="center"/>
    </xf>
    <xf numFmtId="0" fontId="22" fillId="0" borderId="23" xfId="0" applyFont="1" applyBorder="1" applyAlignment="1">
      <alignment horizontal="left" vertical="center"/>
    </xf>
    <xf numFmtId="0" fontId="22" fillId="0" borderId="24" xfId="0" applyFont="1" applyBorder="1" applyAlignment="1">
      <alignment horizontal="left" vertical="center"/>
    </xf>
    <xf numFmtId="0" fontId="22" fillId="0" borderId="18" xfId="0" applyFont="1" applyBorder="1" applyAlignment="1">
      <alignment horizontal="left" vertical="center"/>
    </xf>
    <xf numFmtId="0" fontId="22" fillId="0" borderId="25" xfId="0" applyFont="1" applyBorder="1" applyAlignment="1">
      <alignment horizontal="left" vertical="center"/>
    </xf>
    <xf numFmtId="0" fontId="27" fillId="13" borderId="0" xfId="4" applyFill="1" applyAlignment="1">
      <alignment horizontal="center" vertical="center"/>
    </xf>
    <xf numFmtId="0" fontId="0" fillId="0" borderId="48" xfId="0" applyBorder="1" applyAlignment="1">
      <alignment horizontal="center" vertical="center"/>
    </xf>
    <xf numFmtId="0" fontId="0" fillId="0" borderId="37" xfId="0" applyBorder="1" applyAlignment="1">
      <alignment horizontal="center" vertical="center"/>
    </xf>
    <xf numFmtId="0" fontId="0" fillId="0" borderId="47" xfId="0" applyBorder="1" applyAlignment="1">
      <alignment horizontal="center" vertical="center"/>
    </xf>
    <xf numFmtId="0" fontId="0" fillId="0" borderId="50" xfId="0" applyBorder="1" applyAlignment="1">
      <alignment horizontal="center" vertical="center"/>
    </xf>
    <xf numFmtId="0" fontId="0" fillId="3" borderId="45" xfId="4" applyFont="1" applyFill="1" applyBorder="1" applyAlignment="1" applyProtection="1">
      <alignment horizontal="left" vertical="center"/>
      <protection locked="0"/>
    </xf>
    <xf numFmtId="0" fontId="5" fillId="3" borderId="3"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5" fillId="3" borderId="46" xfId="0" applyFont="1" applyFill="1" applyBorder="1" applyAlignment="1" applyProtection="1">
      <alignment horizontal="left" vertical="center"/>
      <protection locked="0"/>
    </xf>
    <xf numFmtId="0" fontId="5" fillId="3" borderId="8" xfId="0" applyFont="1" applyFill="1" applyBorder="1" applyAlignment="1" applyProtection="1">
      <alignment horizontal="left" vertical="center"/>
      <protection locked="0"/>
    </xf>
    <xf numFmtId="0" fontId="5" fillId="3" borderId="9" xfId="0" applyFont="1" applyFill="1" applyBorder="1" applyAlignment="1" applyProtection="1">
      <alignment horizontal="left" vertical="center"/>
      <protection locked="0"/>
    </xf>
    <xf numFmtId="0" fontId="0" fillId="0" borderId="49" xfId="0" applyBorder="1" applyAlignment="1">
      <alignment horizontal="center" vertical="center"/>
    </xf>
    <xf numFmtId="0" fontId="0" fillId="0" borderId="51" xfId="0" applyBorder="1" applyAlignment="1">
      <alignment horizontal="center" vertical="center"/>
    </xf>
    <xf numFmtId="0" fontId="34" fillId="0" borderId="0" xfId="0" applyFont="1" applyAlignment="1">
      <alignment horizontal="center" vertical="center"/>
    </xf>
    <xf numFmtId="0" fontId="33" fillId="8" borderId="0" xfId="0" applyFont="1" applyFill="1" applyAlignment="1" applyProtection="1">
      <alignment horizontal="center" vertical="center" shrinkToFit="1"/>
      <protection locked="0"/>
    </xf>
    <xf numFmtId="0" fontId="36" fillId="8" borderId="2" xfId="0" applyFont="1" applyFill="1" applyBorder="1" applyAlignment="1" applyProtection="1">
      <alignment horizontal="center" vertical="center" wrapText="1"/>
      <protection locked="0"/>
    </xf>
    <xf numFmtId="0" fontId="36" fillId="8" borderId="3" xfId="0" applyFont="1" applyFill="1" applyBorder="1" applyAlignment="1" applyProtection="1">
      <alignment horizontal="center" vertical="center" wrapText="1"/>
      <protection locked="0"/>
    </xf>
    <xf numFmtId="0" fontId="36" fillId="8" borderId="4" xfId="0" applyFont="1" applyFill="1" applyBorder="1" applyAlignment="1" applyProtection="1">
      <alignment horizontal="center" vertical="center" wrapText="1"/>
      <protection locked="0"/>
    </xf>
    <xf numFmtId="0" fontId="36" fillId="8" borderId="5" xfId="0" applyFont="1" applyFill="1" applyBorder="1" applyAlignment="1" applyProtection="1">
      <alignment horizontal="center" vertical="center" wrapText="1"/>
      <protection locked="0"/>
    </xf>
    <xf numFmtId="0" fontId="36" fillId="8" borderId="0" xfId="0" applyFont="1" applyFill="1" applyAlignment="1" applyProtection="1">
      <alignment horizontal="center" vertical="center" wrapText="1"/>
      <protection locked="0"/>
    </xf>
    <xf numFmtId="0" fontId="36" fillId="8" borderId="6" xfId="0" applyFont="1" applyFill="1" applyBorder="1" applyAlignment="1" applyProtection="1">
      <alignment horizontal="center" vertical="center" wrapText="1"/>
      <protection locked="0"/>
    </xf>
    <xf numFmtId="0" fontId="36" fillId="8" borderId="7" xfId="0" applyFont="1" applyFill="1" applyBorder="1" applyAlignment="1" applyProtection="1">
      <alignment horizontal="center" vertical="center" wrapText="1"/>
      <protection locked="0"/>
    </xf>
    <xf numFmtId="0" fontId="36" fillId="8" borderId="8" xfId="0" applyFont="1" applyFill="1" applyBorder="1" applyAlignment="1" applyProtection="1">
      <alignment horizontal="center" vertical="center" wrapText="1"/>
      <protection locked="0"/>
    </xf>
    <xf numFmtId="0" fontId="36" fillId="8" borderId="9" xfId="0" applyFont="1" applyFill="1" applyBorder="1" applyAlignment="1" applyProtection="1">
      <alignment horizontal="center" vertical="center" wrapText="1"/>
      <protection locked="0"/>
    </xf>
    <xf numFmtId="0" fontId="24" fillId="0" borderId="39" xfId="0" applyFont="1" applyBorder="1" applyAlignment="1">
      <alignment horizontal="center" vertical="center"/>
    </xf>
    <xf numFmtId="0" fontId="24" fillId="0" borderId="40" xfId="0" applyFont="1" applyBorder="1" applyAlignment="1">
      <alignment horizontal="center" vertical="center"/>
    </xf>
    <xf numFmtId="0" fontId="24" fillId="0" borderId="42" xfId="0" applyFont="1" applyBorder="1" applyAlignment="1">
      <alignment horizontal="center" vertical="center"/>
    </xf>
    <xf numFmtId="0" fontId="24" fillId="0" borderId="43" xfId="0" applyFont="1" applyBorder="1" applyAlignment="1">
      <alignment horizontal="center" vertical="center"/>
    </xf>
    <xf numFmtId="0" fontId="33" fillId="8" borderId="0" xfId="0" applyFont="1" applyFill="1" applyBorder="1" applyAlignment="1">
      <alignment horizontal="center" vertical="center"/>
    </xf>
    <xf numFmtId="0" fontId="33" fillId="8" borderId="0" xfId="0" applyFont="1" applyFill="1" applyBorder="1" applyAlignment="1">
      <alignment horizontal="center" vertical="center" shrinkToFi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4" fillId="0" borderId="6" xfId="0" applyFont="1" applyBorder="1" applyAlignment="1">
      <alignment horizontal="left" vertical="center"/>
    </xf>
    <xf numFmtId="0" fontId="60" fillId="0" borderId="0" xfId="0" applyFont="1" applyAlignment="1">
      <alignment horizontal="center" vertical="center"/>
    </xf>
    <xf numFmtId="0" fontId="0" fillId="3" borderId="0" xfId="0" applyFill="1" applyBorder="1" applyAlignment="1" applyProtection="1">
      <alignment horizontal="center" vertical="center"/>
      <protection locked="0"/>
    </xf>
    <xf numFmtId="0" fontId="31" fillId="0" borderId="0" xfId="0" applyFont="1" applyAlignment="1">
      <alignment horizontal="left" vertical="center"/>
    </xf>
    <xf numFmtId="0" fontId="0" fillId="0" borderId="131" xfId="0" applyBorder="1" applyAlignment="1">
      <alignment horizontal="center" vertical="center"/>
    </xf>
    <xf numFmtId="0" fontId="0" fillId="0" borderId="132" xfId="0" applyBorder="1" applyAlignment="1">
      <alignment horizontal="center" vertical="center"/>
    </xf>
    <xf numFmtId="0" fontId="0" fillId="3" borderId="45" xfId="0" applyFill="1" applyBorder="1" applyAlignment="1" applyProtection="1">
      <alignment horizontal="center" vertical="center"/>
      <protection locked="0"/>
    </xf>
    <xf numFmtId="0" fontId="0" fillId="3" borderId="3" xfId="0" applyFill="1" applyBorder="1" applyAlignment="1" applyProtection="1">
      <alignment horizontal="center" vertical="center"/>
      <protection locked="0"/>
    </xf>
    <xf numFmtId="0" fontId="0" fillId="3" borderId="4" xfId="0" applyFill="1" applyBorder="1" applyAlignment="1" applyProtection="1">
      <alignment horizontal="center" vertical="center"/>
      <protection locked="0"/>
    </xf>
    <xf numFmtId="0" fontId="0" fillId="3" borderId="46"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9" xfId="0" applyFill="1" applyBorder="1" applyAlignment="1" applyProtection="1">
      <alignment horizontal="center" vertical="center"/>
      <protection locked="0"/>
    </xf>
    <xf numFmtId="0" fontId="27" fillId="3" borderId="45" xfId="4" applyFill="1" applyBorder="1" applyAlignment="1" applyProtection="1">
      <alignment horizontal="center" vertical="center"/>
      <protection locked="0"/>
    </xf>
    <xf numFmtId="0" fontId="27" fillId="3" borderId="3" xfId="4" applyFill="1" applyBorder="1" applyAlignment="1" applyProtection="1">
      <alignment horizontal="center" vertical="center"/>
      <protection locked="0"/>
    </xf>
    <xf numFmtId="0" fontId="27" fillId="3" borderId="4" xfId="4" applyFill="1" applyBorder="1" applyAlignment="1" applyProtection="1">
      <alignment horizontal="center" vertical="center"/>
      <protection locked="0"/>
    </xf>
    <xf numFmtId="0" fontId="27" fillId="3" borderId="46" xfId="4" applyFill="1" applyBorder="1" applyAlignment="1" applyProtection="1">
      <alignment horizontal="center" vertical="center"/>
      <protection locked="0"/>
    </xf>
    <xf numFmtId="0" fontId="27" fillId="3" borderId="8" xfId="4" applyFill="1" applyBorder="1" applyAlignment="1" applyProtection="1">
      <alignment horizontal="center" vertical="center"/>
      <protection locked="0"/>
    </xf>
    <xf numFmtId="0" fontId="27" fillId="3" borderId="9" xfId="4" applyFill="1"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1" fillId="3" borderId="55" xfId="0" applyFont="1" applyFill="1" applyBorder="1" applyAlignment="1" applyProtection="1">
      <alignment horizontal="center" vertical="center"/>
    </xf>
    <xf numFmtId="0" fontId="1" fillId="3" borderId="56" xfId="0" applyFont="1" applyFill="1" applyBorder="1" applyAlignment="1" applyProtection="1">
      <alignment horizontal="center" vertical="center"/>
    </xf>
    <xf numFmtId="0" fontId="1" fillId="3" borderId="57" xfId="0" applyFont="1" applyFill="1" applyBorder="1" applyAlignment="1" applyProtection="1">
      <alignment horizontal="center" vertical="center"/>
    </xf>
    <xf numFmtId="0" fontId="1" fillId="3" borderId="58" xfId="0" applyFont="1" applyFill="1" applyBorder="1" applyAlignment="1" applyProtection="1">
      <alignment horizontal="center" vertical="center"/>
    </xf>
    <xf numFmtId="0" fontId="1" fillId="3" borderId="59" xfId="0" applyFont="1" applyFill="1" applyBorder="1" applyAlignment="1" applyProtection="1">
      <alignment horizontal="center" vertical="center"/>
    </xf>
    <xf numFmtId="0" fontId="1" fillId="3" borderId="60" xfId="0" applyFont="1" applyFill="1" applyBorder="1" applyAlignment="1" applyProtection="1">
      <alignment horizontal="center" vertical="center"/>
    </xf>
    <xf numFmtId="0" fontId="24" fillId="0" borderId="0" xfId="0" applyFont="1" applyAlignment="1" applyProtection="1">
      <alignment horizontal="center" vertical="center"/>
    </xf>
    <xf numFmtId="0" fontId="39" fillId="17" borderId="0" xfId="0" applyFont="1" applyFill="1" applyAlignment="1" applyProtection="1">
      <alignment horizontal="center" vertical="center"/>
    </xf>
    <xf numFmtId="0" fontId="15" fillId="0" borderId="0" xfId="0" applyFont="1" applyAlignment="1" applyProtection="1">
      <alignment horizontal="left" vertical="center" wrapText="1"/>
    </xf>
    <xf numFmtId="0" fontId="15" fillId="0" borderId="8" xfId="0" applyFont="1" applyBorder="1" applyAlignment="1" applyProtection="1">
      <alignment horizontal="left" vertical="center" wrapText="1"/>
    </xf>
    <xf numFmtId="0" fontId="17" fillId="8" borderId="0" xfId="0" applyFont="1" applyFill="1" applyAlignment="1" applyProtection="1">
      <alignment horizontal="center" vertical="center"/>
      <protection locked="0"/>
    </xf>
    <xf numFmtId="0" fontId="17" fillId="8" borderId="8" xfId="0" applyFont="1" applyFill="1" applyBorder="1" applyAlignment="1" applyProtection="1">
      <alignment horizontal="center" vertical="center"/>
      <protection locked="0"/>
    </xf>
    <xf numFmtId="0" fontId="11" fillId="2" borderId="11"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7" fillId="8" borderId="27" xfId="0" applyFont="1" applyFill="1" applyBorder="1" applyAlignment="1" applyProtection="1">
      <alignment horizontal="center" vertical="center"/>
      <protection locked="0"/>
    </xf>
    <xf numFmtId="0" fontId="24" fillId="0" borderId="0" xfId="0" applyFont="1" applyAlignment="1" applyProtection="1">
      <alignment horizontal="left" vertical="center"/>
    </xf>
    <xf numFmtId="0" fontId="22" fillId="0" borderId="80" xfId="0" applyFont="1" applyBorder="1" applyAlignment="1" applyProtection="1">
      <alignment horizontal="left" vertical="center"/>
    </xf>
    <xf numFmtId="0" fontId="22" fillId="0" borderId="81" xfId="0" applyFont="1" applyBorder="1" applyAlignment="1" applyProtection="1">
      <alignment horizontal="left" vertical="center"/>
    </xf>
    <xf numFmtId="0" fontId="22" fillId="0" borderId="82" xfId="0" applyFont="1" applyBorder="1" applyAlignment="1" applyProtection="1">
      <alignment horizontal="left" vertical="center"/>
    </xf>
    <xf numFmtId="0" fontId="22" fillId="0" borderId="83" xfId="0" applyFont="1" applyBorder="1" applyAlignment="1" applyProtection="1">
      <alignment horizontal="left" vertical="center"/>
    </xf>
    <xf numFmtId="0" fontId="22" fillId="0" borderId="0" xfId="0" applyFont="1" applyAlignment="1" applyProtection="1">
      <alignment horizontal="left" vertical="center"/>
    </xf>
    <xf numFmtId="0" fontId="22" fillId="0" borderId="84" xfId="0" applyFont="1" applyBorder="1" applyAlignment="1" applyProtection="1">
      <alignment horizontal="left" vertical="center"/>
    </xf>
    <xf numFmtId="0" fontId="22" fillId="0" borderId="85" xfId="0" applyFont="1" applyBorder="1" applyAlignment="1" applyProtection="1">
      <alignment horizontal="left" vertical="center"/>
    </xf>
    <xf numFmtId="0" fontId="22" fillId="0" borderId="86" xfId="0" applyFont="1" applyBorder="1" applyAlignment="1" applyProtection="1">
      <alignment horizontal="left" vertical="center"/>
    </xf>
    <xf numFmtId="0" fontId="22" fillId="0" borderId="87" xfId="0" applyFont="1" applyBorder="1" applyAlignment="1" applyProtection="1">
      <alignment horizontal="left" vertical="center"/>
    </xf>
    <xf numFmtId="0" fontId="0" fillId="0" borderId="10"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13" xfId="0" applyBorder="1" applyAlignment="1" applyProtection="1">
      <alignment horizontal="center" vertical="center"/>
    </xf>
    <xf numFmtId="0" fontId="0" fillId="0" borderId="14" xfId="0" applyBorder="1" applyAlignment="1" applyProtection="1">
      <alignment horizontal="center" vertical="center"/>
    </xf>
    <xf numFmtId="0" fontId="0" fillId="0" borderId="15" xfId="0" applyBorder="1" applyAlignment="1" applyProtection="1">
      <alignment horizontal="center" vertical="center"/>
    </xf>
    <xf numFmtId="0" fontId="0" fillId="0" borderId="0" xfId="0" applyAlignment="1" applyProtection="1">
      <alignment horizontal="center"/>
    </xf>
    <xf numFmtId="0" fontId="15" fillId="0" borderId="27" xfId="0" applyFont="1" applyBorder="1" applyAlignment="1" applyProtection="1">
      <alignment horizontal="left" vertical="center" wrapText="1"/>
    </xf>
    <xf numFmtId="0" fontId="15" fillId="0" borderId="123" xfId="0" applyFont="1" applyBorder="1" applyAlignment="1" applyProtection="1">
      <alignment horizontal="left" vertical="center" wrapText="1"/>
    </xf>
    <xf numFmtId="0" fontId="17" fillId="8" borderId="123" xfId="0" applyFont="1" applyFill="1" applyBorder="1" applyAlignment="1" applyProtection="1">
      <alignment horizontal="center" vertical="center"/>
      <protection locked="0"/>
    </xf>
    <xf numFmtId="0" fontId="15" fillId="0" borderId="20" xfId="0" applyFont="1" applyBorder="1" applyAlignment="1" applyProtection="1">
      <alignment horizontal="left" vertical="center" wrapText="1"/>
    </xf>
    <xf numFmtId="0" fontId="36" fillId="8" borderId="2" xfId="0" applyFont="1" applyFill="1" applyBorder="1" applyAlignment="1" applyProtection="1">
      <alignment horizontal="center" vertical="center" wrapText="1"/>
    </xf>
    <xf numFmtId="0" fontId="36" fillId="8" borderId="3" xfId="0" applyFont="1" applyFill="1" applyBorder="1" applyAlignment="1" applyProtection="1">
      <alignment horizontal="center" vertical="center" wrapText="1"/>
    </xf>
    <xf numFmtId="0" fontId="36" fillId="8" borderId="4" xfId="0" applyFont="1" applyFill="1" applyBorder="1" applyAlignment="1" applyProtection="1">
      <alignment horizontal="center" vertical="center" wrapText="1"/>
    </xf>
    <xf numFmtId="0" fontId="36" fillId="8" borderId="5" xfId="0" applyFont="1" applyFill="1" applyBorder="1" applyAlignment="1" applyProtection="1">
      <alignment horizontal="center" vertical="center" wrapText="1"/>
    </xf>
    <xf numFmtId="0" fontId="36" fillId="8" borderId="0" xfId="0" applyFont="1" applyFill="1" applyAlignment="1" applyProtection="1">
      <alignment horizontal="center" vertical="center" wrapText="1"/>
    </xf>
    <xf numFmtId="0" fontId="36" fillId="8" borderId="6" xfId="0" applyFont="1" applyFill="1" applyBorder="1" applyAlignment="1" applyProtection="1">
      <alignment horizontal="center" vertical="center" wrapText="1"/>
    </xf>
    <xf numFmtId="0" fontId="36" fillId="8" borderId="7" xfId="0" applyFont="1" applyFill="1" applyBorder="1" applyAlignment="1" applyProtection="1">
      <alignment horizontal="center" vertical="center" wrapText="1"/>
    </xf>
    <xf numFmtId="0" fontId="36" fillId="8" borderId="8" xfId="0" applyFont="1" applyFill="1" applyBorder="1" applyAlignment="1" applyProtection="1">
      <alignment horizontal="center" vertical="center" wrapText="1"/>
    </xf>
    <xf numFmtId="0" fontId="36" fillId="8" borderId="9" xfId="0" applyFont="1" applyFill="1" applyBorder="1" applyAlignment="1" applyProtection="1">
      <alignment horizontal="center" vertical="center" wrapText="1"/>
    </xf>
    <xf numFmtId="0" fontId="49" fillId="2" borderId="2" xfId="0" applyFont="1" applyFill="1" applyBorder="1" applyAlignment="1" applyProtection="1">
      <alignment horizontal="center" vertical="center" wrapText="1"/>
    </xf>
    <xf numFmtId="0" fontId="49" fillId="2" borderId="3" xfId="0"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27" fillId="13" borderId="0" xfId="4" applyFill="1" applyAlignment="1" applyProtection="1">
      <alignment horizontal="center" vertical="center"/>
    </xf>
    <xf numFmtId="0" fontId="25" fillId="0" borderId="28" xfId="0" applyFont="1" applyBorder="1" applyAlignment="1" applyProtection="1">
      <alignment horizontal="center" vertical="center"/>
    </xf>
    <xf numFmtId="0" fontId="1" fillId="21" borderId="55" xfId="0" applyFont="1" applyFill="1" applyBorder="1" applyAlignment="1" applyProtection="1">
      <alignment horizontal="center" vertical="center"/>
      <protection locked="0"/>
    </xf>
    <xf numFmtId="0" fontId="1" fillId="21" borderId="56" xfId="0" applyFont="1" applyFill="1" applyBorder="1" applyAlignment="1" applyProtection="1">
      <alignment horizontal="center" vertical="center"/>
      <protection locked="0"/>
    </xf>
    <xf numFmtId="0" fontId="1" fillId="21" borderId="57" xfId="0" applyFont="1" applyFill="1" applyBorder="1" applyAlignment="1" applyProtection="1">
      <alignment horizontal="center" vertical="center"/>
      <protection locked="0"/>
    </xf>
    <xf numFmtId="0" fontId="1" fillId="21" borderId="58" xfId="0" applyFont="1" applyFill="1" applyBorder="1" applyAlignment="1" applyProtection="1">
      <alignment horizontal="center" vertical="center"/>
      <protection locked="0"/>
    </xf>
    <xf numFmtId="0" fontId="1" fillId="21" borderId="59" xfId="0" applyFont="1" applyFill="1" applyBorder="1" applyAlignment="1" applyProtection="1">
      <alignment horizontal="center" vertical="center"/>
      <protection locked="0"/>
    </xf>
    <xf numFmtId="0" fontId="1" fillId="21" borderId="60" xfId="0" applyFont="1" applyFill="1" applyBorder="1" applyAlignment="1" applyProtection="1">
      <alignment horizontal="center" vertical="center"/>
      <protection locked="0"/>
    </xf>
    <xf numFmtId="0" fontId="4" fillId="0" borderId="20" xfId="0" applyFont="1" applyBorder="1" applyAlignment="1" applyProtection="1">
      <alignment horizontal="center" vertical="center"/>
    </xf>
    <xf numFmtId="0" fontId="4" fillId="0" borderId="8" xfId="0" applyFont="1" applyBorder="1" applyAlignment="1" applyProtection="1">
      <alignment horizontal="center" vertical="center"/>
    </xf>
    <xf numFmtId="0" fontId="4" fillId="0" borderId="123" xfId="0" applyFont="1" applyBorder="1" applyAlignment="1" applyProtection="1">
      <alignment horizontal="center" vertical="center"/>
    </xf>
    <xf numFmtId="0" fontId="4" fillId="0" borderId="27" xfId="0" applyFont="1" applyBorder="1" applyAlignment="1" applyProtection="1">
      <alignment horizontal="center" vertical="center"/>
    </xf>
    <xf numFmtId="0" fontId="41" fillId="0" borderId="0" xfId="0" applyFont="1" applyAlignment="1" applyProtection="1">
      <alignment horizontal="left"/>
    </xf>
    <xf numFmtId="0" fontId="47" fillId="0" borderId="0" xfId="0" applyFont="1" applyAlignment="1" applyProtection="1">
      <alignment horizontal="left" vertical="center" wrapText="1"/>
    </xf>
    <xf numFmtId="0" fontId="47" fillId="0" borderId="8" xfId="0" applyFont="1" applyBorder="1" applyAlignment="1" applyProtection="1">
      <alignment horizontal="left" vertical="center" wrapText="1"/>
    </xf>
    <xf numFmtId="0" fontId="15" fillId="0" borderId="3"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wrapText="1"/>
    </xf>
    <xf numFmtId="0" fontId="0" fillId="10" borderId="2" xfId="0" applyFill="1" applyBorder="1" applyAlignment="1" applyProtection="1">
      <alignment horizontal="center" vertical="top" wrapText="1"/>
      <protection locked="0"/>
    </xf>
    <xf numFmtId="0" fontId="0" fillId="10" borderId="3" xfId="0" applyFill="1" applyBorder="1" applyAlignment="1" applyProtection="1">
      <alignment horizontal="center" vertical="top" wrapText="1"/>
      <protection locked="0"/>
    </xf>
    <xf numFmtId="0" fontId="0" fillId="10" borderId="4" xfId="0" applyFill="1" applyBorder="1" applyAlignment="1" applyProtection="1">
      <alignment horizontal="center" vertical="top" wrapText="1"/>
      <protection locked="0"/>
    </xf>
    <xf numFmtId="0" fontId="0" fillId="10" borderId="5" xfId="0" applyFill="1" applyBorder="1" applyAlignment="1" applyProtection="1">
      <alignment horizontal="center" vertical="top" wrapText="1"/>
      <protection locked="0"/>
    </xf>
    <xf numFmtId="0" fontId="0" fillId="10" borderId="0" xfId="0" applyFill="1" applyBorder="1" applyAlignment="1" applyProtection="1">
      <alignment horizontal="center" vertical="top" wrapText="1"/>
      <protection locked="0"/>
    </xf>
    <xf numFmtId="0" fontId="0" fillId="10" borderId="6" xfId="0" applyFill="1" applyBorder="1" applyAlignment="1" applyProtection="1">
      <alignment horizontal="center" vertical="top" wrapText="1"/>
      <protection locked="0"/>
    </xf>
    <xf numFmtId="0" fontId="0" fillId="10" borderId="7" xfId="0" applyFill="1" applyBorder="1" applyAlignment="1" applyProtection="1">
      <alignment horizontal="center" vertical="top" wrapText="1"/>
      <protection locked="0"/>
    </xf>
    <xf numFmtId="0" fontId="0" fillId="10" borderId="8" xfId="0" applyFill="1" applyBorder="1" applyAlignment="1" applyProtection="1">
      <alignment horizontal="center" vertical="top" wrapText="1"/>
      <protection locked="0"/>
    </xf>
    <xf numFmtId="0" fontId="0" fillId="10" borderId="9" xfId="0" applyFill="1" applyBorder="1" applyAlignment="1" applyProtection="1">
      <alignment horizontal="center" vertical="top" wrapText="1"/>
      <protection locked="0"/>
    </xf>
    <xf numFmtId="0" fontId="22" fillId="0" borderId="88" xfId="0" applyFont="1" applyBorder="1" applyAlignment="1">
      <alignment horizontal="left" vertical="center"/>
    </xf>
    <xf numFmtId="0" fontId="22" fillId="0" borderId="89" xfId="0" applyFont="1" applyBorder="1" applyAlignment="1">
      <alignment horizontal="left" vertical="center"/>
    </xf>
    <xf numFmtId="0" fontId="22" fillId="0" borderId="90" xfId="0" applyFont="1" applyBorder="1" applyAlignment="1">
      <alignment horizontal="left" vertical="center"/>
    </xf>
    <xf numFmtId="0" fontId="22" fillId="0" borderId="91" xfId="0" applyFont="1" applyBorder="1" applyAlignment="1">
      <alignment horizontal="left" vertical="center"/>
    </xf>
    <xf numFmtId="0" fontId="22" fillId="0" borderId="92" xfId="0" applyFont="1" applyBorder="1" applyAlignment="1">
      <alignment horizontal="left" vertical="center"/>
    </xf>
    <xf numFmtId="0" fontId="22" fillId="0" borderId="93" xfId="0" applyFont="1" applyBorder="1" applyAlignment="1">
      <alignment horizontal="left" vertical="center"/>
    </xf>
    <xf numFmtId="0" fontId="22" fillId="0" borderId="94" xfId="0" applyFont="1" applyBorder="1" applyAlignment="1">
      <alignment horizontal="left" vertical="center"/>
    </xf>
    <xf numFmtId="0" fontId="22" fillId="0" borderId="95" xfId="0" applyFont="1" applyBorder="1" applyAlignment="1">
      <alignment horizontal="left" vertical="center"/>
    </xf>
    <xf numFmtId="0" fontId="36" fillId="8" borderId="2" xfId="0" applyFont="1" applyFill="1" applyBorder="1" applyAlignment="1">
      <alignment horizontal="center" vertical="center" wrapText="1"/>
    </xf>
    <xf numFmtId="0" fontId="36" fillId="8" borderId="3" xfId="0" applyFont="1" applyFill="1" applyBorder="1" applyAlignment="1">
      <alignment horizontal="center" vertical="center" wrapText="1"/>
    </xf>
    <xf numFmtId="0" fontId="36" fillId="8" borderId="4" xfId="0" applyFont="1" applyFill="1" applyBorder="1" applyAlignment="1">
      <alignment horizontal="center" vertical="center" wrapText="1"/>
    </xf>
    <xf numFmtId="0" fontId="36" fillId="8" borderId="5" xfId="0" applyFont="1" applyFill="1" applyBorder="1" applyAlignment="1">
      <alignment horizontal="center" vertical="center" wrapText="1"/>
    </xf>
    <xf numFmtId="0" fontId="36" fillId="8" borderId="0" xfId="0" applyFont="1" applyFill="1" applyAlignment="1">
      <alignment horizontal="center" vertical="center" wrapText="1"/>
    </xf>
    <xf numFmtId="0" fontId="36" fillId="8" borderId="6" xfId="0" applyFont="1" applyFill="1" applyBorder="1" applyAlignment="1">
      <alignment horizontal="center" vertical="center" wrapText="1"/>
    </xf>
    <xf numFmtId="0" fontId="36" fillId="8" borderId="7" xfId="0" applyFont="1" applyFill="1" applyBorder="1" applyAlignment="1">
      <alignment horizontal="center" vertical="center" wrapText="1"/>
    </xf>
    <xf numFmtId="0" fontId="36" fillId="8" borderId="8" xfId="0" applyFont="1" applyFill="1" applyBorder="1" applyAlignment="1">
      <alignment horizontal="center" vertical="center" wrapText="1"/>
    </xf>
    <xf numFmtId="0" fontId="36" fillId="8" borderId="9" xfId="0" applyFont="1" applyFill="1" applyBorder="1" applyAlignment="1">
      <alignment horizontal="center" vertical="center" wrapText="1"/>
    </xf>
    <xf numFmtId="0" fontId="0" fillId="10" borderId="2" xfId="0" applyFill="1" applyBorder="1" applyAlignment="1" applyProtection="1">
      <alignment horizontal="left" vertical="top" wrapText="1"/>
      <protection locked="0"/>
    </xf>
    <xf numFmtId="0" fontId="0" fillId="10" borderId="3" xfId="0" applyFill="1" applyBorder="1" applyAlignment="1" applyProtection="1">
      <alignment horizontal="left" vertical="top"/>
      <protection locked="0"/>
    </xf>
    <xf numFmtId="0" fontId="0" fillId="10" borderId="4" xfId="0" applyFill="1" applyBorder="1" applyAlignment="1" applyProtection="1">
      <alignment horizontal="left" vertical="top"/>
      <protection locked="0"/>
    </xf>
    <xf numFmtId="0" fontId="0" fillId="10" borderId="5" xfId="0" applyFill="1" applyBorder="1" applyAlignment="1" applyProtection="1">
      <alignment horizontal="left" vertical="top"/>
      <protection locked="0"/>
    </xf>
    <xf numFmtId="0" fontId="0" fillId="10" borderId="0" xfId="0" applyFill="1" applyAlignment="1" applyProtection="1">
      <alignment horizontal="left" vertical="top"/>
      <protection locked="0"/>
    </xf>
    <xf numFmtId="0" fontId="0" fillId="10" borderId="6" xfId="0" applyFill="1" applyBorder="1" applyAlignment="1" applyProtection="1">
      <alignment horizontal="left" vertical="top"/>
      <protection locked="0"/>
    </xf>
    <xf numFmtId="0" fontId="0" fillId="10" borderId="7" xfId="0" applyFill="1" applyBorder="1" applyAlignment="1" applyProtection="1">
      <alignment horizontal="left" vertical="top"/>
      <protection locked="0"/>
    </xf>
    <xf numFmtId="0" fontId="0" fillId="10" borderId="8" xfId="0" applyFill="1" applyBorder="1" applyAlignment="1" applyProtection="1">
      <alignment horizontal="left" vertical="top"/>
      <protection locked="0"/>
    </xf>
    <xf numFmtId="0" fontId="0" fillId="10" borderId="9" xfId="0" applyFill="1" applyBorder="1" applyAlignment="1" applyProtection="1">
      <alignment horizontal="left" vertical="top"/>
      <protection locked="0"/>
    </xf>
    <xf numFmtId="0" fontId="24" fillId="2" borderId="13" xfId="0" applyFont="1" applyFill="1" applyBorder="1" applyAlignment="1">
      <alignment horizontal="center" vertical="center"/>
    </xf>
    <xf numFmtId="0" fontId="24" fillId="2" borderId="14" xfId="0" applyFont="1" applyFill="1" applyBorder="1" applyAlignment="1">
      <alignment horizontal="center" vertical="center"/>
    </xf>
    <xf numFmtId="0" fontId="29" fillId="0" borderId="61" xfId="0" applyFont="1" applyBorder="1" applyAlignment="1" applyProtection="1">
      <alignment horizontal="left" vertical="center" shrinkToFit="1"/>
      <protection locked="0"/>
    </xf>
    <xf numFmtId="0" fontId="29" fillId="0" borderId="28" xfId="0" applyFont="1" applyBorder="1" applyAlignment="1" applyProtection="1">
      <alignment horizontal="left" vertical="center" shrinkToFit="1"/>
      <protection locked="0"/>
    </xf>
    <xf numFmtId="0" fontId="29" fillId="0" borderId="36" xfId="0" applyFont="1" applyBorder="1" applyAlignment="1" applyProtection="1">
      <alignment horizontal="left" vertical="center" shrinkToFit="1"/>
      <protection locked="0"/>
    </xf>
    <xf numFmtId="0" fontId="29" fillId="0" borderId="34" xfId="0" applyFont="1" applyBorder="1" applyAlignment="1" applyProtection="1">
      <alignment horizontal="left" vertical="center" shrinkToFit="1"/>
      <protection locked="0"/>
    </xf>
    <xf numFmtId="0" fontId="29" fillId="0" borderId="26" xfId="0" applyFont="1" applyBorder="1" applyAlignment="1" applyProtection="1">
      <alignment horizontal="left" vertical="center" shrinkToFit="1"/>
      <protection locked="0"/>
    </xf>
    <xf numFmtId="0" fontId="29" fillId="0" borderId="32" xfId="0" applyFont="1" applyBorder="1" applyAlignment="1" applyProtection="1">
      <alignment horizontal="left" vertical="center" shrinkToFit="1"/>
      <protection locked="0"/>
    </xf>
    <xf numFmtId="0" fontId="22" fillId="0" borderId="96" xfId="0" applyFont="1" applyBorder="1" applyAlignment="1">
      <alignment horizontal="left" vertical="center"/>
    </xf>
    <xf numFmtId="0" fontId="22" fillId="0" borderId="97" xfId="0" applyFont="1" applyBorder="1" applyAlignment="1">
      <alignment horizontal="left" vertical="center"/>
    </xf>
    <xf numFmtId="0" fontId="22" fillId="0" borderId="98" xfId="0" applyFont="1" applyBorder="1" applyAlignment="1">
      <alignment horizontal="left" vertical="center"/>
    </xf>
    <xf numFmtId="0" fontId="22" fillId="0" borderId="99" xfId="0" applyFont="1" applyBorder="1" applyAlignment="1">
      <alignment horizontal="left" vertical="center"/>
    </xf>
    <xf numFmtId="0" fontId="22" fillId="0" borderId="100" xfId="0" applyFont="1" applyBorder="1" applyAlignment="1">
      <alignment horizontal="left" vertical="center"/>
    </xf>
    <xf numFmtId="0" fontId="22" fillId="0" borderId="101" xfId="0" applyFont="1" applyBorder="1" applyAlignment="1">
      <alignment horizontal="left" vertical="center"/>
    </xf>
    <xf numFmtId="0" fontId="22" fillId="0" borderId="102" xfId="0" applyFont="1" applyBorder="1" applyAlignment="1">
      <alignment horizontal="left" vertical="center"/>
    </xf>
    <xf numFmtId="0" fontId="22" fillId="0" borderId="103" xfId="0" applyFont="1" applyBorder="1" applyAlignment="1">
      <alignment horizontal="left" vertical="center"/>
    </xf>
    <xf numFmtId="0" fontId="24" fillId="10" borderId="2" xfId="0" applyFont="1" applyFill="1" applyBorder="1" applyAlignment="1">
      <alignment horizontal="center" vertical="center"/>
    </xf>
    <xf numFmtId="0" fontId="24" fillId="10" borderId="3" xfId="0" applyFont="1" applyFill="1" applyBorder="1" applyAlignment="1">
      <alignment horizontal="center" vertical="center"/>
    </xf>
    <xf numFmtId="0" fontId="24" fillId="10" borderId="4" xfId="0" applyFont="1" applyFill="1" applyBorder="1" applyAlignment="1">
      <alignment horizontal="center" vertical="center"/>
    </xf>
    <xf numFmtId="0" fontId="24" fillId="10" borderId="7" xfId="0" applyFont="1" applyFill="1" applyBorder="1" applyAlignment="1">
      <alignment horizontal="center" vertical="center"/>
    </xf>
    <xf numFmtId="0" fontId="24" fillId="10" borderId="8" xfId="0" applyFont="1" applyFill="1" applyBorder="1" applyAlignment="1">
      <alignment horizontal="center" vertical="center"/>
    </xf>
    <xf numFmtId="0" fontId="24" fillId="10" borderId="9" xfId="0" applyFont="1" applyFill="1" applyBorder="1" applyAlignment="1">
      <alignment horizontal="center" vertical="center"/>
    </xf>
    <xf numFmtId="3" fontId="4" fillId="0" borderId="2" xfId="0" applyNumberFormat="1" applyFont="1" applyBorder="1" applyAlignment="1" applyProtection="1">
      <alignment horizontal="center" vertical="center"/>
      <protection locked="0"/>
    </xf>
    <xf numFmtId="3" fontId="4" fillId="0" borderId="3" xfId="0" applyNumberFormat="1" applyFont="1" applyBorder="1" applyAlignment="1" applyProtection="1">
      <alignment horizontal="center" vertical="center"/>
      <protection locked="0"/>
    </xf>
    <xf numFmtId="3" fontId="4" fillId="0" borderId="4" xfId="0" applyNumberFormat="1" applyFont="1" applyBorder="1" applyAlignment="1" applyProtection="1">
      <alignment horizontal="center" vertical="center"/>
      <protection locked="0"/>
    </xf>
    <xf numFmtId="3" fontId="4"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0" fontId="0" fillId="0" borderId="0" xfId="0" applyAlignment="1">
      <alignment horizontal="right" vertical="center"/>
    </xf>
    <xf numFmtId="0" fontId="0" fillId="0" borderId="29" xfId="0" applyBorder="1" applyAlignment="1">
      <alignment horizontal="right" vertical="center"/>
    </xf>
    <xf numFmtId="0" fontId="39" fillId="20" borderId="0" xfId="0" applyFont="1" applyFill="1" applyAlignment="1">
      <alignment horizontal="center" vertical="center"/>
    </xf>
    <xf numFmtId="0" fontId="24" fillId="10" borderId="2" xfId="0" applyFont="1" applyFill="1" applyBorder="1" applyAlignment="1">
      <alignment horizontal="left" vertical="center"/>
    </xf>
    <xf numFmtId="0" fontId="24" fillId="10" borderId="3" xfId="0" applyFont="1" applyFill="1" applyBorder="1" applyAlignment="1">
      <alignment horizontal="left" vertical="center"/>
    </xf>
    <xf numFmtId="0" fontId="24" fillId="10" borderId="4" xfId="0" applyFont="1" applyFill="1" applyBorder="1" applyAlignment="1">
      <alignment horizontal="left" vertical="center"/>
    </xf>
    <xf numFmtId="0" fontId="24" fillId="10" borderId="7" xfId="0" applyFont="1" applyFill="1" applyBorder="1" applyAlignment="1">
      <alignment horizontal="left" vertical="center"/>
    </xf>
    <xf numFmtId="0" fontId="24" fillId="10" borderId="8" xfId="0" applyFont="1" applyFill="1" applyBorder="1" applyAlignment="1">
      <alignment horizontal="left" vertical="center"/>
    </xf>
    <xf numFmtId="0" fontId="24" fillId="10" borderId="9" xfId="0" applyFont="1" applyFill="1" applyBorder="1" applyAlignment="1">
      <alignment horizontal="left" vertical="center"/>
    </xf>
    <xf numFmtId="3" fontId="39" fillId="20" borderId="0" xfId="0" applyNumberFormat="1" applyFont="1" applyFill="1" applyAlignment="1">
      <alignment horizontal="center" vertical="center"/>
    </xf>
    <xf numFmtId="0" fontId="29" fillId="0" borderId="61" xfId="0" applyFont="1" applyBorder="1" applyAlignment="1" applyProtection="1">
      <alignment horizontal="center" vertical="center" shrinkToFit="1"/>
      <protection locked="0"/>
    </xf>
    <xf numFmtId="0" fontId="29" fillId="0" borderId="28" xfId="0" applyFont="1" applyBorder="1" applyAlignment="1" applyProtection="1">
      <alignment horizontal="center" vertical="center" shrinkToFit="1"/>
      <protection locked="0"/>
    </xf>
    <xf numFmtId="0" fontId="29" fillId="0" borderId="36" xfId="0" applyFont="1" applyBorder="1" applyAlignment="1" applyProtection="1">
      <alignment horizontal="center" vertical="center" shrinkToFit="1"/>
      <protection locked="0"/>
    </xf>
    <xf numFmtId="0" fontId="29" fillId="0" borderId="34" xfId="0" applyFont="1" applyBorder="1" applyAlignment="1" applyProtection="1">
      <alignment horizontal="center" vertical="center" shrinkToFit="1"/>
      <protection locked="0"/>
    </xf>
    <xf numFmtId="0" fontId="29" fillId="0" borderId="26" xfId="0" applyFont="1" applyBorder="1" applyAlignment="1" applyProtection="1">
      <alignment horizontal="center" vertical="center" shrinkToFit="1"/>
      <protection locked="0"/>
    </xf>
    <xf numFmtId="0" fontId="29" fillId="0" borderId="32" xfId="0" applyFont="1" applyBorder="1" applyAlignment="1" applyProtection="1">
      <alignment horizontal="center" vertical="center" shrinkToFit="1"/>
      <protection locked="0"/>
    </xf>
    <xf numFmtId="0" fontId="0" fillId="10" borderId="3" xfId="0" applyFill="1" applyBorder="1" applyAlignment="1" applyProtection="1">
      <alignment horizontal="left" vertical="top" wrapText="1"/>
      <protection locked="0"/>
    </xf>
    <xf numFmtId="0" fontId="0" fillId="10" borderId="4" xfId="0" applyFill="1" applyBorder="1" applyAlignment="1" applyProtection="1">
      <alignment horizontal="left" vertical="top" wrapText="1"/>
      <protection locked="0"/>
    </xf>
    <xf numFmtId="0" fontId="0" fillId="10" borderId="5" xfId="0" applyFill="1" applyBorder="1" applyAlignment="1" applyProtection="1">
      <alignment horizontal="left" vertical="top" wrapText="1"/>
      <protection locked="0"/>
    </xf>
    <xf numFmtId="0" fontId="0" fillId="10" borderId="0" xfId="0" applyFill="1" applyAlignment="1" applyProtection="1">
      <alignment horizontal="left" vertical="top" wrapText="1"/>
      <protection locked="0"/>
    </xf>
    <xf numFmtId="0" fontId="0" fillId="10" borderId="6" xfId="0" applyFill="1" applyBorder="1" applyAlignment="1" applyProtection="1">
      <alignment horizontal="left" vertical="top" wrapText="1"/>
      <protection locked="0"/>
    </xf>
    <xf numFmtId="0" fontId="0" fillId="10" borderId="7" xfId="0" applyFill="1" applyBorder="1" applyAlignment="1" applyProtection="1">
      <alignment horizontal="left" vertical="top" wrapText="1"/>
      <protection locked="0"/>
    </xf>
    <xf numFmtId="0" fontId="0" fillId="10" borderId="8" xfId="0" applyFill="1" applyBorder="1" applyAlignment="1" applyProtection="1">
      <alignment horizontal="left" vertical="top" wrapText="1"/>
      <protection locked="0"/>
    </xf>
    <xf numFmtId="0" fontId="0" fillId="10" borderId="9" xfId="0" applyFill="1" applyBorder="1" applyAlignment="1" applyProtection="1">
      <alignment horizontal="left" vertical="top" wrapText="1"/>
      <protection locked="0"/>
    </xf>
    <xf numFmtId="0" fontId="0" fillId="0" borderId="11" xfId="0" applyBorder="1" applyAlignment="1">
      <alignment horizontal="left" vertical="center"/>
    </xf>
    <xf numFmtId="0" fontId="0" fillId="0" borderId="14" xfId="0" applyBorder="1" applyAlignment="1">
      <alignment horizontal="left" vertical="center"/>
    </xf>
    <xf numFmtId="0" fontId="17" fillId="8" borderId="11" xfId="0" applyFont="1" applyFill="1" applyBorder="1" applyAlignment="1" applyProtection="1">
      <alignment horizontal="center" vertical="center"/>
      <protection locked="0"/>
    </xf>
    <xf numFmtId="0" fontId="17" fillId="8" borderId="12" xfId="0" applyFont="1" applyFill="1" applyBorder="1" applyAlignment="1" applyProtection="1">
      <alignment horizontal="center" vertical="center"/>
      <protection locked="0"/>
    </xf>
    <xf numFmtId="0" fontId="17" fillId="8" borderId="14" xfId="0" applyFont="1" applyFill="1" applyBorder="1" applyAlignment="1" applyProtection="1">
      <alignment horizontal="center" vertical="center"/>
      <protection locked="0"/>
    </xf>
    <xf numFmtId="0" fontId="17" fillId="8" borderId="15" xfId="0" applyFont="1" applyFill="1" applyBorder="1" applyAlignment="1" applyProtection="1">
      <alignment horizontal="center" vertical="center"/>
      <protection locked="0"/>
    </xf>
    <xf numFmtId="0" fontId="0" fillId="0" borderId="10"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22" fillId="0" borderId="104" xfId="0" applyFont="1" applyBorder="1" applyAlignment="1">
      <alignment horizontal="left" vertical="center"/>
    </xf>
    <xf numFmtId="0" fontId="22" fillId="0" borderId="105" xfId="0" applyFont="1" applyBorder="1" applyAlignment="1">
      <alignment horizontal="left" vertical="center"/>
    </xf>
    <xf numFmtId="0" fontId="22" fillId="0" borderId="106" xfId="0" applyFont="1" applyBorder="1" applyAlignment="1">
      <alignment horizontal="left" vertical="center"/>
    </xf>
    <xf numFmtId="0" fontId="22" fillId="0" borderId="107" xfId="0" applyFont="1" applyBorder="1" applyAlignment="1">
      <alignment horizontal="left" vertical="center"/>
    </xf>
    <xf numFmtId="0" fontId="22" fillId="0" borderId="108" xfId="0" applyFont="1" applyBorder="1" applyAlignment="1">
      <alignment horizontal="left" vertical="center"/>
    </xf>
    <xf numFmtId="0" fontId="22" fillId="0" borderId="109" xfId="0" applyFont="1" applyBorder="1" applyAlignment="1">
      <alignment horizontal="left" vertical="center"/>
    </xf>
    <xf numFmtId="0" fontId="22" fillId="0" borderId="110" xfId="0" applyFont="1" applyBorder="1" applyAlignment="1">
      <alignment horizontal="left" vertical="center"/>
    </xf>
    <xf numFmtId="0" fontId="22" fillId="0" borderId="111" xfId="0" applyFont="1" applyBorder="1" applyAlignment="1">
      <alignment horizontal="left" vertical="center"/>
    </xf>
    <xf numFmtId="0" fontId="0" fillId="0" borderId="11" xfId="0" applyBorder="1" applyAlignment="1">
      <alignment horizontal="center" vertical="center"/>
    </xf>
    <xf numFmtId="0" fontId="0" fillId="0" borderId="14" xfId="0" applyBorder="1" applyAlignment="1">
      <alignment horizontal="center" vertical="center"/>
    </xf>
    <xf numFmtId="0" fontId="0" fillId="0" borderId="120" xfId="0" applyBorder="1" applyAlignment="1">
      <alignment horizontal="left" vertical="center"/>
    </xf>
    <xf numFmtId="0" fontId="0" fillId="0" borderId="12" xfId="0" applyBorder="1" applyAlignment="1">
      <alignment horizontal="left" vertical="center"/>
    </xf>
    <xf numFmtId="0" fontId="0" fillId="0" borderId="121" xfId="0" applyBorder="1" applyAlignment="1">
      <alignment horizontal="left" vertical="center"/>
    </xf>
    <xf numFmtId="0" fontId="0" fillId="0" borderId="15" xfId="0" applyBorder="1" applyAlignment="1">
      <alignment horizontal="left" vertical="center"/>
    </xf>
    <xf numFmtId="0" fontId="34" fillId="8" borderId="0" xfId="0" applyFont="1" applyFill="1" applyAlignment="1">
      <alignment horizontal="center" vertical="center"/>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24" fillId="10" borderId="4"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4" fillId="10" borderId="8" xfId="0" applyFont="1" applyFill="1" applyBorder="1" applyAlignment="1">
      <alignment horizontal="center" vertical="center" wrapText="1"/>
    </xf>
    <xf numFmtId="0" fontId="24" fillId="10" borderId="9" xfId="0" applyFont="1" applyFill="1" applyBorder="1" applyAlignment="1">
      <alignment horizontal="center" vertical="center" wrapText="1"/>
    </xf>
    <xf numFmtId="0" fontId="17" fillId="0" borderId="0" xfId="0" applyFont="1" applyAlignment="1" applyProtection="1">
      <alignment horizontal="center" vertical="center"/>
      <protection locked="0"/>
    </xf>
    <xf numFmtId="0" fontId="0" fillId="0" borderId="0" xfId="0" applyAlignment="1">
      <alignment horizontal="left" vertical="center"/>
    </xf>
    <xf numFmtId="0" fontId="10" fillId="11" borderId="70" xfId="0" applyFont="1" applyFill="1" applyBorder="1" applyAlignment="1" applyProtection="1">
      <alignment horizontal="left" vertical="center"/>
      <protection locked="0"/>
    </xf>
    <xf numFmtId="0" fontId="10" fillId="11" borderId="71" xfId="0" applyFont="1" applyFill="1" applyBorder="1" applyAlignment="1" applyProtection="1">
      <alignment horizontal="left" vertical="center"/>
      <protection locked="0"/>
    </xf>
    <xf numFmtId="0" fontId="10" fillId="11" borderId="68" xfId="0" applyFont="1" applyFill="1" applyBorder="1" applyAlignment="1" applyProtection="1">
      <alignment horizontal="left" vertical="center"/>
      <protection locked="0"/>
    </xf>
    <xf numFmtId="0" fontId="10" fillId="11" borderId="33" xfId="0" applyFont="1" applyFill="1" applyBorder="1" applyAlignment="1" applyProtection="1">
      <alignment horizontal="left" vertical="center"/>
      <protection locked="0"/>
    </xf>
    <xf numFmtId="0" fontId="10" fillId="0" borderId="70" xfId="0" applyFont="1" applyBorder="1" applyAlignment="1" applyProtection="1">
      <alignment horizontal="left" vertical="center"/>
      <protection locked="0"/>
    </xf>
    <xf numFmtId="0" fontId="10" fillId="0" borderId="71" xfId="0" applyFont="1" applyBorder="1" applyAlignment="1" applyProtection="1">
      <alignment horizontal="left" vertical="center"/>
      <protection locked="0"/>
    </xf>
    <xf numFmtId="0" fontId="10" fillId="0" borderId="68" xfId="0" applyFont="1" applyBorder="1" applyAlignment="1" applyProtection="1">
      <alignment horizontal="left" vertical="center"/>
      <protection locked="0"/>
    </xf>
    <xf numFmtId="0" fontId="10" fillId="0" borderId="33" xfId="0" applyFont="1" applyBorder="1" applyAlignment="1" applyProtection="1">
      <alignment horizontal="left" vertical="center"/>
      <protection locked="0"/>
    </xf>
    <xf numFmtId="0" fontId="12" fillId="0" borderId="0" xfId="0" applyFont="1" applyAlignment="1" applyProtection="1">
      <alignment horizontal="left" vertical="center"/>
    </xf>
    <xf numFmtId="0" fontId="30" fillId="0" borderId="0" xfId="0" applyFont="1" applyAlignment="1" applyProtection="1">
      <alignment horizontal="left" vertical="center"/>
    </xf>
    <xf numFmtId="0" fontId="0" fillId="13" borderId="10" xfId="0" applyFill="1" applyBorder="1" applyAlignment="1" applyProtection="1">
      <alignment horizontal="center" vertical="center"/>
    </xf>
    <xf numFmtId="0" fontId="0" fillId="13" borderId="11" xfId="0" applyFill="1" applyBorder="1" applyAlignment="1" applyProtection="1">
      <alignment horizontal="center" vertical="center"/>
    </xf>
    <xf numFmtId="0" fontId="0" fillId="13" borderId="12" xfId="0" applyFill="1" applyBorder="1" applyAlignment="1" applyProtection="1">
      <alignment horizontal="center" vertical="center"/>
    </xf>
    <xf numFmtId="0" fontId="0" fillId="13" borderId="13" xfId="0" applyFill="1" applyBorder="1" applyAlignment="1" applyProtection="1">
      <alignment horizontal="center" vertical="center"/>
    </xf>
    <xf numFmtId="0" fontId="0" fillId="13" borderId="14" xfId="0" applyFill="1" applyBorder="1" applyAlignment="1" applyProtection="1">
      <alignment horizontal="center" vertical="center"/>
    </xf>
    <xf numFmtId="0" fontId="0" fillId="13" borderId="15" xfId="0" applyFill="1" applyBorder="1" applyAlignment="1" applyProtection="1">
      <alignment horizontal="center" vertical="center"/>
    </xf>
    <xf numFmtId="0" fontId="32" fillId="16" borderId="10" xfId="0" applyFont="1" applyFill="1" applyBorder="1" applyAlignment="1" applyProtection="1">
      <alignment horizontal="center" vertical="center"/>
    </xf>
    <xf numFmtId="0" fontId="32" fillId="16" borderId="11" xfId="0" applyFont="1" applyFill="1" applyBorder="1" applyAlignment="1" applyProtection="1">
      <alignment horizontal="center" vertical="center"/>
    </xf>
    <xf numFmtId="0" fontId="32" fillId="16" borderId="12" xfId="0" applyFont="1" applyFill="1" applyBorder="1" applyAlignment="1" applyProtection="1">
      <alignment horizontal="center" vertical="center"/>
    </xf>
    <xf numFmtId="0" fontId="32" fillId="16" borderId="13" xfId="0" applyFont="1" applyFill="1" applyBorder="1" applyAlignment="1" applyProtection="1">
      <alignment horizontal="center" vertical="center"/>
    </xf>
    <xf numFmtId="0" fontId="32" fillId="16" borderId="14" xfId="0" applyFont="1" applyFill="1" applyBorder="1" applyAlignment="1" applyProtection="1">
      <alignment horizontal="center" vertical="center"/>
    </xf>
    <xf numFmtId="0" fontId="32" fillId="16" borderId="15" xfId="0" applyFont="1" applyFill="1" applyBorder="1" applyAlignment="1" applyProtection="1">
      <alignment horizontal="center" vertical="center"/>
    </xf>
    <xf numFmtId="0" fontId="66" fillId="8" borderId="0" xfId="0" applyFont="1" applyFill="1" applyBorder="1" applyAlignment="1" applyProtection="1">
      <alignment horizontal="center" vertical="center"/>
    </xf>
    <xf numFmtId="0" fontId="25" fillId="0" borderId="26" xfId="0" applyFont="1" applyBorder="1" applyAlignment="1" applyProtection="1">
      <alignment horizontal="center" vertical="center"/>
    </xf>
    <xf numFmtId="0" fontId="37" fillId="16" borderId="2" xfId="0" applyFont="1" applyFill="1" applyBorder="1" applyAlignment="1" applyProtection="1">
      <alignment horizontal="center" vertical="center"/>
    </xf>
    <xf numFmtId="0" fontId="37" fillId="16" borderId="3" xfId="0" applyFont="1" applyFill="1" applyBorder="1" applyAlignment="1" applyProtection="1">
      <alignment horizontal="center" vertical="center"/>
    </xf>
    <xf numFmtId="0" fontId="37" fillId="16" borderId="4" xfId="0" applyFont="1" applyFill="1" applyBorder="1" applyAlignment="1" applyProtection="1">
      <alignment horizontal="center" vertical="center"/>
    </xf>
    <xf numFmtId="0" fontId="37" fillId="16" borderId="7" xfId="0" applyFont="1" applyFill="1" applyBorder="1" applyAlignment="1" applyProtection="1">
      <alignment horizontal="center" vertical="center"/>
    </xf>
    <xf numFmtId="0" fontId="37" fillId="16" borderId="8" xfId="0" applyFont="1" applyFill="1" applyBorder="1" applyAlignment="1" applyProtection="1">
      <alignment horizontal="center" vertical="center"/>
    </xf>
    <xf numFmtId="0" fontId="37" fillId="16" borderId="9" xfId="0" applyFont="1" applyFill="1" applyBorder="1" applyAlignment="1" applyProtection="1">
      <alignment horizontal="center" vertical="center"/>
    </xf>
    <xf numFmtId="0" fontId="22" fillId="0" borderId="72" xfId="0" applyFont="1" applyBorder="1" applyAlignment="1" applyProtection="1">
      <alignment horizontal="left" vertical="center"/>
    </xf>
    <xf numFmtId="0" fontId="22" fillId="0" borderId="73" xfId="0" applyFont="1" applyBorder="1" applyAlignment="1" applyProtection="1">
      <alignment horizontal="left" vertical="center"/>
    </xf>
    <xf numFmtId="0" fontId="22" fillId="0" borderId="74" xfId="0" applyFont="1" applyBorder="1" applyAlignment="1" applyProtection="1">
      <alignment horizontal="left" vertical="center"/>
    </xf>
    <xf numFmtId="0" fontId="22" fillId="0" borderId="78" xfId="0" applyFont="1" applyBorder="1" applyAlignment="1" applyProtection="1">
      <alignment horizontal="left" vertical="center"/>
    </xf>
    <xf numFmtId="0" fontId="22" fillId="0" borderId="79" xfId="0" applyFont="1" applyBorder="1" applyAlignment="1" applyProtection="1">
      <alignment horizontal="left" vertical="center"/>
    </xf>
    <xf numFmtId="0" fontId="22" fillId="0" borderId="75" xfId="0" applyFont="1" applyBorder="1" applyAlignment="1" applyProtection="1">
      <alignment horizontal="left" vertical="center"/>
    </xf>
    <xf numFmtId="0" fontId="22" fillId="0" borderId="76" xfId="0" applyFont="1" applyBorder="1" applyAlignment="1" applyProtection="1">
      <alignment horizontal="left" vertical="center"/>
    </xf>
    <xf numFmtId="0" fontId="22" fillId="0" borderId="77" xfId="0" applyFont="1" applyBorder="1" applyAlignment="1" applyProtection="1">
      <alignment horizontal="left" vertical="center"/>
    </xf>
    <xf numFmtId="44" fontId="32" fillId="16" borderId="10" xfId="0" applyNumberFormat="1" applyFont="1" applyFill="1" applyBorder="1" applyAlignment="1" applyProtection="1">
      <alignment horizontal="center" vertical="center"/>
      <protection locked="0"/>
    </xf>
    <xf numFmtId="0" fontId="32" fillId="16" borderId="11" xfId="0" applyFont="1" applyFill="1" applyBorder="1" applyAlignment="1" applyProtection="1">
      <alignment horizontal="center" vertical="center"/>
      <protection locked="0"/>
    </xf>
    <xf numFmtId="0" fontId="32" fillId="16" borderId="12" xfId="0" applyFont="1" applyFill="1" applyBorder="1" applyAlignment="1" applyProtection="1">
      <alignment horizontal="center" vertical="center"/>
      <protection locked="0"/>
    </xf>
    <xf numFmtId="0" fontId="32" fillId="16" borderId="13" xfId="0" applyFont="1" applyFill="1" applyBorder="1" applyAlignment="1" applyProtection="1">
      <alignment horizontal="center" vertical="center"/>
      <protection locked="0"/>
    </xf>
    <xf numFmtId="0" fontId="32" fillId="16" borderId="14" xfId="0" applyFont="1" applyFill="1" applyBorder="1" applyAlignment="1" applyProtection="1">
      <alignment horizontal="center" vertical="center"/>
      <protection locked="0"/>
    </xf>
    <xf numFmtId="0" fontId="32" fillId="16" borderId="15" xfId="0" applyFont="1" applyFill="1" applyBorder="1" applyAlignment="1" applyProtection="1">
      <alignment horizontal="center" vertical="center"/>
      <protection locked="0"/>
    </xf>
    <xf numFmtId="44" fontId="10" fillId="11" borderId="37" xfId="2" applyFont="1" applyFill="1" applyBorder="1" applyAlignment="1" applyProtection="1">
      <alignment horizontal="center" vertical="center"/>
      <protection locked="0"/>
    </xf>
    <xf numFmtId="44" fontId="10" fillId="0" borderId="37" xfId="2" applyFont="1" applyBorder="1" applyAlignment="1" applyProtection="1">
      <alignment horizontal="center" vertical="center"/>
      <protection locked="0"/>
    </xf>
    <xf numFmtId="0" fontId="10" fillId="11" borderId="112" xfId="0" applyFont="1" applyFill="1" applyBorder="1" applyAlignment="1" applyProtection="1">
      <alignment horizontal="left" vertical="center"/>
      <protection locked="0"/>
    </xf>
    <xf numFmtId="0" fontId="10" fillId="11" borderId="28" xfId="0" applyFont="1" applyFill="1" applyBorder="1" applyAlignment="1" applyProtection="1">
      <alignment horizontal="left" vertical="center"/>
      <protection locked="0"/>
    </xf>
    <xf numFmtId="0" fontId="10" fillId="11" borderId="36" xfId="0" applyFont="1" applyFill="1" applyBorder="1" applyAlignment="1" applyProtection="1">
      <alignment horizontal="left" vertical="center"/>
      <protection locked="0"/>
    </xf>
    <xf numFmtId="0" fontId="10" fillId="11" borderId="113" xfId="0" applyFont="1" applyFill="1" applyBorder="1" applyAlignment="1" applyProtection="1">
      <alignment horizontal="left" vertical="center"/>
      <protection locked="0"/>
    </xf>
    <xf numFmtId="0" fontId="10" fillId="11" borderId="26" xfId="0" applyFont="1" applyFill="1" applyBorder="1" applyAlignment="1" applyProtection="1">
      <alignment horizontal="left" vertical="center"/>
      <protection locked="0"/>
    </xf>
    <xf numFmtId="0" fontId="10" fillId="11" borderId="32" xfId="0" applyFont="1" applyFill="1" applyBorder="1" applyAlignment="1" applyProtection="1">
      <alignment horizontal="left" vertical="center"/>
      <protection locked="0"/>
    </xf>
    <xf numFmtId="0" fontId="10" fillId="0" borderId="50" xfId="0" applyFont="1" applyBorder="1" applyAlignment="1" applyProtection="1">
      <alignment horizontal="left" vertical="center"/>
      <protection locked="0"/>
    </xf>
    <xf numFmtId="0" fontId="10" fillId="0" borderId="37" xfId="0" applyFont="1" applyBorder="1" applyAlignment="1" applyProtection="1">
      <alignment horizontal="left" vertical="center"/>
      <protection locked="0"/>
    </xf>
    <xf numFmtId="0" fontId="10" fillId="0" borderId="39" xfId="0" applyFont="1" applyBorder="1" applyAlignment="1" applyProtection="1">
      <alignment horizontal="left" vertical="center"/>
      <protection locked="0"/>
    </xf>
    <xf numFmtId="0" fontId="10" fillId="0" borderId="40" xfId="0" applyFont="1" applyBorder="1" applyAlignment="1" applyProtection="1">
      <alignment horizontal="left" vertical="center"/>
      <protection locked="0"/>
    </xf>
    <xf numFmtId="0" fontId="14" fillId="13" borderId="6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4" xfId="0" applyFont="1" applyFill="1" applyBorder="1" applyAlignment="1" applyProtection="1">
      <alignment horizontal="center" vertical="center"/>
    </xf>
    <xf numFmtId="0" fontId="14" fillId="13" borderId="67"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14" fillId="13" borderId="9" xfId="0" applyFont="1" applyFill="1" applyBorder="1" applyAlignment="1" applyProtection="1">
      <alignment horizontal="center" vertical="center"/>
    </xf>
    <xf numFmtId="0" fontId="31" fillId="13" borderId="10" xfId="0" applyFont="1" applyFill="1" applyBorder="1" applyAlignment="1" applyProtection="1">
      <alignment horizontal="center" vertical="center"/>
    </xf>
    <xf numFmtId="0" fontId="31" fillId="13" borderId="11" xfId="0" applyFont="1" applyFill="1" applyBorder="1" applyAlignment="1" applyProtection="1">
      <alignment horizontal="center" vertical="center"/>
    </xf>
    <xf numFmtId="0" fontId="31" fillId="13" borderId="12" xfId="0" applyFont="1" applyFill="1" applyBorder="1" applyAlignment="1" applyProtection="1">
      <alignment horizontal="center" vertical="center"/>
    </xf>
    <xf numFmtId="0" fontId="31" fillId="13" borderId="13" xfId="0" applyFont="1" applyFill="1" applyBorder="1" applyAlignment="1" applyProtection="1">
      <alignment horizontal="center" vertical="center"/>
    </xf>
    <xf numFmtId="0" fontId="31" fillId="13" borderId="14" xfId="0" applyFont="1" applyFill="1" applyBorder="1" applyAlignment="1" applyProtection="1">
      <alignment horizontal="center" vertical="center"/>
    </xf>
    <xf numFmtId="0" fontId="31" fillId="13" borderId="15" xfId="0" applyFont="1" applyFill="1" applyBorder="1" applyAlignment="1" applyProtection="1">
      <alignment horizontal="center" vertical="center"/>
    </xf>
    <xf numFmtId="0" fontId="24" fillId="0" borderId="10" xfId="0" applyFont="1" applyBorder="1" applyAlignment="1" applyProtection="1">
      <alignment horizontal="center" vertical="center"/>
    </xf>
    <xf numFmtId="0" fontId="24" fillId="0" borderId="11" xfId="0" applyFont="1" applyBorder="1" applyAlignment="1" applyProtection="1">
      <alignment horizontal="center" vertical="center"/>
    </xf>
    <xf numFmtId="0" fontId="24" fillId="0" borderId="12" xfId="0" applyFont="1" applyBorder="1" applyAlignment="1" applyProtection="1">
      <alignment horizontal="center" vertical="center"/>
    </xf>
    <xf numFmtId="0" fontId="24" fillId="0" borderId="13" xfId="0" applyFont="1" applyBorder="1" applyAlignment="1" applyProtection="1">
      <alignment horizontal="center" vertical="center"/>
    </xf>
    <xf numFmtId="0" fontId="24" fillId="0" borderId="14" xfId="0" applyFont="1" applyBorder="1" applyAlignment="1" applyProtection="1">
      <alignment horizontal="center" vertical="center"/>
    </xf>
    <xf numFmtId="0" fontId="24" fillId="0" borderId="15" xfId="0" applyFont="1" applyBorder="1" applyAlignment="1" applyProtection="1">
      <alignment horizontal="center" vertical="center"/>
    </xf>
    <xf numFmtId="0" fontId="27" fillId="13" borderId="0" xfId="4" applyFill="1" applyAlignment="1" applyProtection="1">
      <alignment horizontal="center" vertical="center" wrapText="1"/>
    </xf>
    <xf numFmtId="9" fontId="4" fillId="11" borderId="48" xfId="3" applyFont="1" applyFill="1" applyBorder="1" applyAlignment="1" applyProtection="1">
      <alignment horizontal="center" vertical="center"/>
    </xf>
    <xf numFmtId="9" fontId="4" fillId="11" borderId="49" xfId="3" applyFont="1" applyFill="1" applyBorder="1" applyAlignment="1" applyProtection="1">
      <alignment horizontal="center" vertical="center"/>
    </xf>
    <xf numFmtId="9" fontId="4" fillId="11" borderId="53" xfId="3" applyFont="1" applyFill="1" applyBorder="1" applyAlignment="1" applyProtection="1">
      <alignment horizontal="center" vertical="center"/>
    </xf>
    <xf numFmtId="9" fontId="4" fillId="11" borderId="54" xfId="3" applyFont="1" applyFill="1" applyBorder="1" applyAlignment="1" applyProtection="1">
      <alignment horizontal="center" vertical="center"/>
    </xf>
    <xf numFmtId="9" fontId="10" fillId="11" borderId="33" xfId="3" applyFont="1" applyFill="1" applyBorder="1" applyAlignment="1" applyProtection="1">
      <alignment horizontal="center" vertical="center"/>
    </xf>
    <xf numFmtId="9" fontId="10" fillId="11" borderId="69" xfId="3" applyFont="1" applyFill="1" applyBorder="1" applyAlignment="1" applyProtection="1">
      <alignment horizontal="center" vertical="center"/>
    </xf>
    <xf numFmtId="9" fontId="10" fillId="11" borderId="37" xfId="3" applyFont="1" applyFill="1" applyBorder="1" applyAlignment="1" applyProtection="1">
      <alignment horizontal="center" vertical="center"/>
    </xf>
    <xf numFmtId="9" fontId="10" fillId="11" borderId="51" xfId="3" applyFont="1" applyFill="1" applyBorder="1" applyAlignment="1" applyProtection="1">
      <alignment horizontal="center" vertical="center"/>
    </xf>
    <xf numFmtId="44" fontId="10" fillId="11" borderId="61" xfId="2" applyFont="1" applyFill="1" applyBorder="1" applyAlignment="1" applyProtection="1">
      <alignment horizontal="center" vertical="center"/>
      <protection locked="0"/>
    </xf>
    <xf numFmtId="44" fontId="10" fillId="11" borderId="28" xfId="2" applyFont="1" applyFill="1" applyBorder="1" applyAlignment="1" applyProtection="1">
      <alignment horizontal="center" vertical="center"/>
      <protection locked="0"/>
    </xf>
    <xf numFmtId="44" fontId="10" fillId="11" borderId="65" xfId="2" applyFont="1" applyFill="1" applyBorder="1" applyAlignment="1" applyProtection="1">
      <alignment horizontal="center" vertical="center"/>
      <protection locked="0"/>
    </xf>
    <xf numFmtId="44" fontId="10" fillId="11" borderId="34" xfId="2" applyFont="1" applyFill="1" applyBorder="1" applyAlignment="1" applyProtection="1">
      <alignment horizontal="center" vertical="center"/>
      <protection locked="0"/>
    </xf>
    <xf numFmtId="44" fontId="10" fillId="11" borderId="26" xfId="2" applyFont="1" applyFill="1" applyBorder="1" applyAlignment="1" applyProtection="1">
      <alignment horizontal="center" vertical="center"/>
      <protection locked="0"/>
    </xf>
    <xf numFmtId="44" fontId="10" fillId="11" borderId="64" xfId="2" applyFont="1" applyFill="1" applyBorder="1" applyAlignment="1" applyProtection="1">
      <alignment horizontal="center" vertical="center"/>
      <protection locked="0"/>
    </xf>
    <xf numFmtId="9" fontId="10" fillId="0" borderId="37" xfId="3" applyFont="1" applyBorder="1" applyAlignment="1" applyProtection="1">
      <alignment horizontal="center" vertical="center"/>
    </xf>
    <xf numFmtId="9" fontId="10" fillId="0" borderId="51" xfId="3" applyFont="1" applyBorder="1" applyAlignment="1" applyProtection="1">
      <alignment horizontal="center" vertical="center"/>
    </xf>
    <xf numFmtId="9" fontId="22" fillId="11" borderId="33" xfId="3" applyFont="1" applyFill="1" applyBorder="1" applyAlignment="1" applyProtection="1">
      <alignment horizontal="center" vertical="center"/>
    </xf>
    <xf numFmtId="9" fontId="22" fillId="11" borderId="69" xfId="3" applyFont="1" applyFill="1" applyBorder="1" applyAlignment="1" applyProtection="1">
      <alignment horizontal="center" vertical="center"/>
    </xf>
    <xf numFmtId="9" fontId="22" fillId="11" borderId="53" xfId="3" applyFont="1" applyFill="1" applyBorder="1" applyAlignment="1" applyProtection="1">
      <alignment horizontal="center" vertical="center"/>
    </xf>
    <xf numFmtId="9" fontId="22" fillId="11" borderId="54" xfId="3" applyFont="1" applyFill="1" applyBorder="1" applyAlignment="1" applyProtection="1">
      <alignment horizontal="center" vertical="center"/>
    </xf>
    <xf numFmtId="44" fontId="22" fillId="11" borderId="33" xfId="2" applyFont="1" applyFill="1" applyBorder="1" applyAlignment="1" applyProtection="1">
      <alignment horizontal="center" vertical="center"/>
    </xf>
    <xf numFmtId="44" fontId="22" fillId="11" borderId="53" xfId="2" applyFont="1" applyFill="1" applyBorder="1" applyAlignment="1" applyProtection="1">
      <alignment horizontal="center" vertical="center"/>
    </xf>
    <xf numFmtId="0" fontId="4" fillId="11" borderId="70" xfId="0" applyFont="1" applyFill="1" applyBorder="1" applyAlignment="1" applyProtection="1">
      <alignment horizontal="right" vertical="center"/>
    </xf>
    <xf numFmtId="0" fontId="4" fillId="11" borderId="71" xfId="0" applyFont="1" applyFill="1" applyBorder="1" applyAlignment="1" applyProtection="1">
      <alignment horizontal="right" vertical="center"/>
    </xf>
    <xf numFmtId="0" fontId="4" fillId="11" borderId="42" xfId="0" applyFont="1" applyFill="1" applyBorder="1" applyAlignment="1" applyProtection="1">
      <alignment horizontal="right" vertical="center"/>
    </xf>
    <xf numFmtId="0" fontId="4" fillId="11" borderId="43" xfId="0" applyFont="1" applyFill="1" applyBorder="1" applyAlignment="1" applyProtection="1">
      <alignment horizontal="right" vertical="center"/>
    </xf>
    <xf numFmtId="0" fontId="4" fillId="11" borderId="68" xfId="0" applyFont="1" applyFill="1" applyBorder="1" applyAlignment="1" applyProtection="1">
      <alignment horizontal="right" vertical="center"/>
    </xf>
    <xf numFmtId="0" fontId="4" fillId="11" borderId="33" xfId="0" applyFont="1" applyFill="1" applyBorder="1" applyAlignment="1" applyProtection="1">
      <alignment horizontal="right" vertical="center"/>
    </xf>
    <xf numFmtId="0" fontId="4" fillId="11" borderId="52" xfId="0" applyFont="1" applyFill="1" applyBorder="1" applyAlignment="1" applyProtection="1">
      <alignment horizontal="right" vertical="center"/>
    </xf>
    <xf numFmtId="0" fontId="4" fillId="11" borderId="53" xfId="0" applyFont="1" applyFill="1" applyBorder="1" applyAlignment="1" applyProtection="1">
      <alignment horizontal="right" vertical="center"/>
    </xf>
    <xf numFmtId="44" fontId="22" fillId="11" borderId="48" xfId="2" applyFont="1" applyFill="1" applyBorder="1" applyAlignment="1" applyProtection="1">
      <alignment horizontal="center" vertical="center"/>
    </xf>
    <xf numFmtId="44" fontId="4" fillId="11" borderId="61" xfId="2" applyFont="1" applyFill="1" applyBorder="1" applyAlignment="1" applyProtection="1">
      <alignment horizontal="center" vertical="center" shrinkToFit="1"/>
    </xf>
    <xf numFmtId="44" fontId="4" fillId="11" borderId="28" xfId="2" applyFont="1" applyFill="1" applyBorder="1" applyAlignment="1" applyProtection="1">
      <alignment horizontal="center" vertical="center" shrinkToFit="1"/>
    </xf>
    <xf numFmtId="44" fontId="4" fillId="11" borderId="65" xfId="2" applyFont="1" applyFill="1" applyBorder="1" applyAlignment="1" applyProtection="1">
      <alignment horizontal="center" vertical="center" shrinkToFit="1"/>
    </xf>
    <xf numFmtId="44" fontId="4" fillId="11" borderId="46" xfId="2" applyFont="1" applyFill="1" applyBorder="1" applyAlignment="1" applyProtection="1">
      <alignment horizontal="center" vertical="center" shrinkToFit="1"/>
    </xf>
    <xf numFmtId="44" fontId="4" fillId="11" borderId="8" xfId="2" applyFont="1" applyFill="1" applyBorder="1" applyAlignment="1" applyProtection="1">
      <alignment horizontal="center" vertical="center" shrinkToFit="1"/>
    </xf>
    <xf numFmtId="44" fontId="4" fillId="11" borderId="9" xfId="2" applyFont="1" applyFill="1" applyBorder="1" applyAlignment="1" applyProtection="1">
      <alignment horizontal="center" vertical="center" shrinkToFit="1"/>
    </xf>
    <xf numFmtId="44" fontId="10" fillId="0" borderId="61" xfId="2" applyFont="1" applyBorder="1" applyAlignment="1" applyProtection="1">
      <alignment horizontal="center" vertical="center"/>
      <protection locked="0"/>
    </xf>
    <xf numFmtId="44" fontId="10" fillId="0" borderId="28" xfId="2" applyFont="1" applyBorder="1" applyAlignment="1" applyProtection="1">
      <alignment horizontal="center" vertical="center"/>
      <protection locked="0"/>
    </xf>
    <xf numFmtId="44" fontId="10" fillId="0" borderId="65" xfId="2" applyFont="1" applyBorder="1" applyAlignment="1" applyProtection="1">
      <alignment horizontal="center" vertical="center"/>
      <protection locked="0"/>
    </xf>
    <xf numFmtId="44" fontId="10" fillId="0" borderId="34" xfId="2" applyFont="1" applyBorder="1" applyAlignment="1" applyProtection="1">
      <alignment horizontal="center" vertical="center"/>
      <protection locked="0"/>
    </xf>
    <xf numFmtId="44" fontId="10" fillId="0" borderId="26" xfId="2" applyFont="1" applyBorder="1" applyAlignment="1" applyProtection="1">
      <alignment horizontal="center" vertical="center"/>
      <protection locked="0"/>
    </xf>
    <xf numFmtId="44" fontId="10" fillId="0" borderId="64" xfId="2" applyFont="1" applyBorder="1" applyAlignment="1" applyProtection="1">
      <alignment horizontal="center" vertical="center"/>
      <protection locked="0"/>
    </xf>
    <xf numFmtId="44" fontId="10" fillId="11" borderId="33" xfId="2" applyFont="1" applyFill="1" applyBorder="1" applyAlignment="1" applyProtection="1">
      <alignment horizontal="center" vertical="center"/>
      <protection locked="0"/>
    </xf>
    <xf numFmtId="0" fontId="14" fillId="13" borderId="2" xfId="0" applyFont="1" applyFill="1" applyBorder="1" applyAlignment="1" applyProtection="1">
      <alignment horizontal="center" vertical="center"/>
    </xf>
    <xf numFmtId="0" fontId="14" fillId="13" borderId="62" xfId="0" applyFont="1" applyFill="1" applyBorder="1" applyAlignment="1" applyProtection="1">
      <alignment horizontal="center" vertical="center"/>
    </xf>
    <xf numFmtId="0" fontId="14" fillId="13" borderId="7" xfId="0" applyFont="1" applyFill="1" applyBorder="1" applyAlignment="1" applyProtection="1">
      <alignment horizontal="center" vertical="center"/>
    </xf>
    <xf numFmtId="0" fontId="14" fillId="13" borderId="66" xfId="0" applyFont="1" applyFill="1" applyBorder="1" applyAlignment="1" applyProtection="1">
      <alignment horizontal="center" vertical="center"/>
    </xf>
    <xf numFmtId="0" fontId="10" fillId="11" borderId="112" xfId="0" applyFont="1" applyFill="1" applyBorder="1" applyAlignment="1" applyProtection="1">
      <alignment horizontal="left" vertical="center"/>
    </xf>
    <xf numFmtId="0" fontId="10" fillId="11" borderId="28" xfId="0" applyFont="1" applyFill="1" applyBorder="1" applyAlignment="1" applyProtection="1">
      <alignment horizontal="left" vertical="center"/>
    </xf>
    <xf numFmtId="0" fontId="10" fillId="11" borderId="36" xfId="0" applyFont="1" applyFill="1" applyBorder="1" applyAlignment="1" applyProtection="1">
      <alignment horizontal="left" vertical="center"/>
    </xf>
    <xf numFmtId="0" fontId="10" fillId="11" borderId="113" xfId="0" applyFont="1" applyFill="1" applyBorder="1" applyAlignment="1" applyProtection="1">
      <alignment horizontal="left" vertical="center"/>
    </xf>
    <xf numFmtId="0" fontId="10" fillId="11" borderId="26" xfId="0" applyFont="1" applyFill="1" applyBorder="1" applyAlignment="1" applyProtection="1">
      <alignment horizontal="left" vertical="center"/>
    </xf>
    <xf numFmtId="0" fontId="10" fillId="11" borderId="32" xfId="0" applyFont="1" applyFill="1" applyBorder="1" applyAlignment="1" applyProtection="1">
      <alignment horizontal="left" vertical="center"/>
    </xf>
    <xf numFmtId="0" fontId="10" fillId="0" borderId="50" xfId="0" applyFont="1" applyBorder="1" applyAlignment="1" applyProtection="1">
      <alignment horizontal="left" vertical="center"/>
    </xf>
    <xf numFmtId="0" fontId="10" fillId="0" borderId="37" xfId="0" applyFont="1" applyBorder="1" applyAlignment="1" applyProtection="1">
      <alignment horizontal="left" vertical="center"/>
    </xf>
    <xf numFmtId="9" fontId="24" fillId="0" borderId="10" xfId="3" applyFont="1" applyBorder="1" applyAlignment="1" applyProtection="1">
      <alignment horizontal="center" vertical="center"/>
    </xf>
    <xf numFmtId="9" fontId="24" fillId="0" borderId="11" xfId="3" applyFont="1" applyBorder="1" applyAlignment="1" applyProtection="1">
      <alignment horizontal="center" vertical="center"/>
    </xf>
    <xf numFmtId="9" fontId="24" fillId="0" borderId="12" xfId="3" applyFont="1" applyBorder="1" applyAlignment="1" applyProtection="1">
      <alignment horizontal="center" vertical="center"/>
    </xf>
    <xf numFmtId="9" fontId="24" fillId="0" borderId="13" xfId="3" applyFont="1" applyBorder="1" applyAlignment="1" applyProtection="1">
      <alignment horizontal="center" vertical="center"/>
    </xf>
    <xf numFmtId="9" fontId="24" fillId="0" borderId="14" xfId="3" applyFont="1" applyBorder="1" applyAlignment="1" applyProtection="1">
      <alignment horizontal="center" vertical="center"/>
    </xf>
    <xf numFmtId="9" fontId="24" fillId="0" borderId="15" xfId="3" applyFont="1" applyBorder="1" applyAlignment="1" applyProtection="1">
      <alignment horizontal="center" vertical="center"/>
    </xf>
    <xf numFmtId="9" fontId="24" fillId="16" borderId="10" xfId="3" applyFont="1" applyFill="1" applyBorder="1" applyAlignment="1" applyProtection="1">
      <alignment horizontal="center" vertical="center"/>
    </xf>
    <xf numFmtId="9" fontId="24" fillId="16" borderId="11" xfId="3" applyFont="1" applyFill="1" applyBorder="1" applyAlignment="1" applyProtection="1">
      <alignment horizontal="center" vertical="center"/>
    </xf>
    <xf numFmtId="9" fontId="24" fillId="16" borderId="12" xfId="3" applyFont="1" applyFill="1" applyBorder="1" applyAlignment="1" applyProtection="1">
      <alignment horizontal="center" vertical="center"/>
    </xf>
    <xf numFmtId="9" fontId="24" fillId="16" borderId="13" xfId="3" applyFont="1" applyFill="1" applyBorder="1" applyAlignment="1" applyProtection="1">
      <alignment horizontal="center" vertical="center"/>
    </xf>
    <xf numFmtId="9" fontId="24" fillId="16" borderId="14" xfId="3" applyFont="1" applyFill="1" applyBorder="1" applyAlignment="1" applyProtection="1">
      <alignment horizontal="center" vertical="center"/>
    </xf>
    <xf numFmtId="9" fontId="24" fillId="16" borderId="15" xfId="3" applyFont="1" applyFill="1" applyBorder="1" applyAlignment="1" applyProtection="1">
      <alignment horizontal="center" vertical="center"/>
    </xf>
    <xf numFmtId="9" fontId="33" fillId="8" borderId="0" xfId="3" applyFont="1" applyFill="1" applyBorder="1" applyAlignment="1" applyProtection="1">
      <alignment horizontal="center" vertical="center"/>
    </xf>
    <xf numFmtId="0" fontId="32" fillId="0" borderId="0" xfId="0" applyFont="1" applyAlignment="1" applyProtection="1">
      <alignment horizontal="center" vertical="center"/>
    </xf>
    <xf numFmtId="167" fontId="26" fillId="16" borderId="0" xfId="0" applyNumberFormat="1" applyFont="1" applyFill="1" applyAlignment="1" applyProtection="1">
      <alignment horizontal="center" vertical="center" shrinkToFit="1"/>
    </xf>
    <xf numFmtId="44" fontId="24" fillId="16" borderId="10" xfId="0" applyNumberFormat="1" applyFont="1" applyFill="1" applyBorder="1" applyAlignment="1" applyProtection="1">
      <alignment horizontal="center" vertical="center"/>
      <protection locked="0"/>
    </xf>
    <xf numFmtId="0" fontId="24" fillId="16" borderId="11" xfId="0" applyFont="1" applyFill="1" applyBorder="1" applyAlignment="1" applyProtection="1">
      <alignment horizontal="center" vertical="center"/>
      <protection locked="0"/>
    </xf>
    <xf numFmtId="0" fontId="24" fillId="16" borderId="12" xfId="0" applyFont="1" applyFill="1" applyBorder="1" applyAlignment="1" applyProtection="1">
      <alignment horizontal="center" vertical="center"/>
      <protection locked="0"/>
    </xf>
    <xf numFmtId="0" fontId="24" fillId="16" borderId="13" xfId="0" applyFont="1" applyFill="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24" fillId="16" borderId="15" xfId="0" applyFont="1" applyFill="1" applyBorder="1" applyAlignment="1" applyProtection="1">
      <alignment horizontal="center" vertical="center"/>
      <protection locked="0"/>
    </xf>
    <xf numFmtId="44" fontId="24" fillId="0" borderId="10" xfId="0" applyNumberFormat="1"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24" fillId="0" borderId="13" xfId="0" applyFont="1" applyBorder="1" applyAlignment="1" applyProtection="1">
      <alignment horizontal="center" vertical="center"/>
      <protection locked="0"/>
    </xf>
    <xf numFmtId="0" fontId="24" fillId="0" borderId="14" xfId="0" applyFont="1" applyBorder="1" applyAlignment="1" applyProtection="1">
      <alignment horizontal="center" vertical="center"/>
      <protection locked="0"/>
    </xf>
    <xf numFmtId="0" fontId="24" fillId="0" borderId="15" xfId="0" applyFont="1" applyBorder="1" applyAlignment="1" applyProtection="1">
      <alignment horizontal="center" vertical="center"/>
      <protection locked="0"/>
    </xf>
    <xf numFmtId="0" fontId="24" fillId="16" borderId="10" xfId="0" applyFont="1" applyFill="1" applyBorder="1" applyAlignment="1" applyProtection="1">
      <alignment horizontal="center" vertical="center"/>
    </xf>
    <xf numFmtId="0" fontId="24" fillId="16" borderId="11" xfId="0" applyFont="1" applyFill="1" applyBorder="1" applyAlignment="1" applyProtection="1">
      <alignment horizontal="center" vertical="center"/>
    </xf>
    <xf numFmtId="0" fontId="24" fillId="16" borderId="12" xfId="0" applyFont="1" applyFill="1" applyBorder="1" applyAlignment="1" applyProtection="1">
      <alignment horizontal="center" vertical="center"/>
    </xf>
    <xf numFmtId="0" fontId="24" fillId="16" borderId="13" xfId="0" applyFont="1" applyFill="1" applyBorder="1" applyAlignment="1" applyProtection="1">
      <alignment horizontal="center" vertical="center"/>
    </xf>
    <xf numFmtId="0" fontId="24" fillId="16" borderId="14" xfId="0" applyFont="1" applyFill="1" applyBorder="1" applyAlignment="1" applyProtection="1">
      <alignment horizontal="center" vertical="center"/>
    </xf>
    <xf numFmtId="0" fontId="24" fillId="16" borderId="15" xfId="0" applyFont="1" applyFill="1" applyBorder="1" applyAlignment="1" applyProtection="1">
      <alignment horizontal="center" vertical="center"/>
    </xf>
    <xf numFmtId="44" fontId="10" fillId="0" borderId="45" xfId="2" applyFont="1" applyBorder="1" applyAlignment="1" applyProtection="1">
      <alignment horizontal="center" vertical="center"/>
      <protection locked="0"/>
    </xf>
    <xf numFmtId="44" fontId="10" fillId="0" borderId="3" xfId="2" applyFont="1" applyBorder="1" applyAlignment="1" applyProtection="1">
      <alignment horizontal="center" vertical="center"/>
      <protection locked="0"/>
    </xf>
    <xf numFmtId="44" fontId="10" fillId="0" borderId="4" xfId="2" applyFont="1" applyBorder="1" applyAlignment="1" applyProtection="1">
      <alignment horizontal="center" vertical="center"/>
      <protection locked="0"/>
    </xf>
    <xf numFmtId="44" fontId="66" fillId="8" borderId="0" xfId="0" applyNumberFormat="1" applyFont="1" applyFill="1" applyBorder="1" applyAlignment="1" applyProtection="1">
      <alignment horizontal="center" vertical="center"/>
    </xf>
    <xf numFmtId="44" fontId="32" fillId="16" borderId="10" xfId="0" applyNumberFormat="1" applyFont="1" applyFill="1" applyBorder="1" applyAlignment="1" applyProtection="1">
      <alignment horizontal="center" vertical="center"/>
    </xf>
    <xf numFmtId="0" fontId="4" fillId="11" borderId="47" xfId="0" applyFont="1" applyFill="1" applyBorder="1" applyAlignment="1" applyProtection="1">
      <alignment horizontal="left" vertical="center"/>
    </xf>
    <xf numFmtId="0" fontId="4" fillId="11" borderId="48" xfId="0" applyFont="1" applyFill="1" applyBorder="1" applyAlignment="1" applyProtection="1">
      <alignment horizontal="left" vertical="center"/>
    </xf>
    <xf numFmtId="0" fontId="4" fillId="11" borderId="52" xfId="0" applyFont="1" applyFill="1" applyBorder="1" applyAlignment="1" applyProtection="1">
      <alignment horizontal="left" vertical="center"/>
    </xf>
    <xf numFmtId="0" fontId="4" fillId="11" borderId="53" xfId="0" applyFont="1" applyFill="1" applyBorder="1" applyAlignment="1" applyProtection="1">
      <alignment horizontal="left" vertical="center"/>
    </xf>
    <xf numFmtId="9" fontId="4" fillId="0" borderId="48" xfId="3" applyFont="1" applyBorder="1" applyAlignment="1" applyProtection="1">
      <alignment horizontal="center" vertical="center"/>
    </xf>
    <xf numFmtId="9" fontId="4" fillId="0" borderId="49" xfId="3" applyFont="1" applyBorder="1" applyAlignment="1" applyProtection="1">
      <alignment horizontal="center" vertical="center"/>
    </xf>
    <xf numFmtId="9" fontId="4" fillId="0" borderId="53" xfId="3" applyFont="1" applyBorder="1" applyAlignment="1" applyProtection="1">
      <alignment horizontal="center" vertical="center"/>
    </xf>
    <xf numFmtId="9" fontId="4" fillId="0" borderId="54" xfId="3" applyFont="1" applyBorder="1" applyAlignment="1" applyProtection="1">
      <alignment horizontal="center" vertical="center"/>
    </xf>
    <xf numFmtId="44" fontId="10" fillId="0" borderId="48" xfId="2" applyFont="1" applyBorder="1" applyAlignment="1" applyProtection="1">
      <alignment horizontal="center" vertical="center"/>
    </xf>
    <xf numFmtId="44" fontId="10" fillId="0" borderId="53" xfId="2" applyFont="1" applyBorder="1" applyAlignment="1" applyProtection="1">
      <alignment horizontal="center" vertical="center"/>
    </xf>
    <xf numFmtId="0" fontId="4" fillId="0" borderId="47" xfId="0" applyFont="1" applyBorder="1" applyAlignment="1" applyProtection="1">
      <alignment horizontal="left" vertical="center"/>
    </xf>
    <xf numFmtId="0" fontId="4" fillId="0" borderId="48" xfId="0" applyFont="1" applyBorder="1" applyAlignment="1" applyProtection="1">
      <alignment horizontal="left" vertical="center"/>
    </xf>
    <xf numFmtId="0" fontId="4" fillId="0" borderId="52" xfId="0" applyFont="1" applyBorder="1" applyAlignment="1" applyProtection="1">
      <alignment horizontal="left" vertical="center"/>
    </xf>
    <xf numFmtId="0" fontId="4" fillId="0" borderId="53" xfId="0" applyFont="1" applyBorder="1" applyAlignment="1" applyProtection="1">
      <alignment horizontal="left" vertical="center"/>
    </xf>
    <xf numFmtId="44" fontId="10" fillId="11" borderId="61" xfId="2" applyFont="1" applyFill="1" applyBorder="1" applyAlignment="1" applyProtection="1">
      <alignment horizontal="center" vertical="center"/>
    </xf>
    <xf numFmtId="44" fontId="10" fillId="11" borderId="28" xfId="2" applyFont="1" applyFill="1" applyBorder="1" applyAlignment="1" applyProtection="1">
      <alignment horizontal="center" vertical="center"/>
    </xf>
    <xf numFmtId="44" fontId="10" fillId="11" borderId="65" xfId="2" applyFont="1" applyFill="1" applyBorder="1" applyAlignment="1" applyProtection="1">
      <alignment horizontal="center" vertical="center"/>
    </xf>
    <xf numFmtId="44" fontId="10" fillId="11" borderId="46" xfId="2" applyFont="1" applyFill="1" applyBorder="1" applyAlignment="1" applyProtection="1">
      <alignment horizontal="center" vertical="center"/>
    </xf>
    <xf numFmtId="44" fontId="10" fillId="11" borderId="8" xfId="2" applyFont="1" applyFill="1" applyBorder="1" applyAlignment="1" applyProtection="1">
      <alignment horizontal="center" vertical="center"/>
    </xf>
    <xf numFmtId="44" fontId="10" fillId="11" borderId="9" xfId="2" applyFont="1" applyFill="1" applyBorder="1" applyAlignment="1" applyProtection="1">
      <alignment horizontal="center" vertical="center"/>
    </xf>
    <xf numFmtId="0" fontId="58" fillId="0" borderId="0" xfId="0" applyFont="1" applyAlignment="1">
      <alignment horizontal="left" vertical="center"/>
    </xf>
    <xf numFmtId="44" fontId="58" fillId="0" borderId="0" xfId="0" applyNumberFormat="1" applyFont="1" applyAlignment="1" applyProtection="1">
      <alignment horizontal="left" vertical="center"/>
      <protection locked="0"/>
    </xf>
    <xf numFmtId="0" fontId="58" fillId="0" borderId="0" xfId="0" applyFont="1" applyAlignment="1" applyProtection="1">
      <alignment horizontal="left" vertical="center"/>
      <protection locked="0"/>
    </xf>
    <xf numFmtId="168" fontId="34" fillId="0" borderId="0" xfId="0" applyNumberFormat="1" applyFont="1" applyAlignment="1">
      <alignment horizontal="center"/>
    </xf>
    <xf numFmtId="0" fontId="34" fillId="0" borderId="0" xfId="0" applyFont="1" applyAlignment="1">
      <alignment horizontal="center"/>
    </xf>
    <xf numFmtId="0" fontId="29" fillId="0" borderId="0" xfId="0" applyFont="1" applyAlignment="1">
      <alignment horizontal="left" vertical="center"/>
    </xf>
    <xf numFmtId="0" fontId="29" fillId="0" borderId="0" xfId="0" applyFont="1" applyAlignment="1" applyProtection="1">
      <alignment horizontal="center" vertical="center" wrapText="1"/>
      <protection locked="0"/>
    </xf>
    <xf numFmtId="0" fontId="58" fillId="0" borderId="0" xfId="0" applyFont="1" applyAlignment="1">
      <alignment horizontal="center" vertical="center" wrapText="1" shrinkToFit="1"/>
    </xf>
    <xf numFmtId="0" fontId="58" fillId="0" borderId="29" xfId="0" applyFont="1" applyBorder="1" applyAlignment="1">
      <alignment horizontal="center" vertical="center" wrapText="1" shrinkToFit="1"/>
    </xf>
    <xf numFmtId="0" fontId="58" fillId="0" borderId="31" xfId="0" applyFont="1" applyBorder="1" applyAlignment="1" applyProtection="1">
      <alignment horizontal="center" vertical="center" wrapText="1" shrinkToFit="1"/>
      <protection locked="0"/>
    </xf>
    <xf numFmtId="0" fontId="58" fillId="0" borderId="0" xfId="0" applyFont="1" applyAlignment="1" applyProtection="1">
      <alignment horizontal="center" vertical="center" wrapText="1" shrinkToFit="1"/>
      <protection locked="0"/>
    </xf>
    <xf numFmtId="0" fontId="43" fillId="10" borderId="0" xfId="0" applyFont="1" applyFill="1" applyAlignment="1">
      <alignment horizontal="center" vertical="center"/>
    </xf>
    <xf numFmtId="0" fontId="43" fillId="10" borderId="8" xfId="0" applyFont="1" applyFill="1" applyBorder="1" applyAlignment="1">
      <alignment horizontal="center" vertical="center"/>
    </xf>
    <xf numFmtId="44" fontId="29" fillId="0" borderId="0" xfId="0" applyNumberFormat="1" applyFont="1" applyAlignment="1">
      <alignment horizontal="left" vertical="center"/>
    </xf>
    <xf numFmtId="0" fontId="29" fillId="14" borderId="32" xfId="0" applyFont="1" applyFill="1" applyBorder="1" applyAlignment="1">
      <alignment horizontal="center"/>
    </xf>
    <xf numFmtId="0" fontId="29" fillId="14" borderId="33" xfId="0" applyFont="1" applyFill="1" applyBorder="1" applyAlignment="1">
      <alignment horizontal="center"/>
    </xf>
    <xf numFmtId="0" fontId="29" fillId="14" borderId="34" xfId="0" applyFont="1" applyFill="1" applyBorder="1" applyAlignment="1">
      <alignment horizontal="center"/>
    </xf>
    <xf numFmtId="0" fontId="29" fillId="0" borderId="37" xfId="0" applyFont="1" applyBorder="1" applyAlignment="1">
      <alignment horizontal="center" vertical="center"/>
    </xf>
    <xf numFmtId="169" fontId="29" fillId="8" borderId="37" xfId="0" applyNumberFormat="1" applyFont="1" applyFill="1" applyBorder="1" applyAlignment="1" applyProtection="1">
      <alignment horizontal="center" vertical="center" shrinkToFit="1"/>
      <protection locked="0"/>
    </xf>
    <xf numFmtId="169" fontId="29" fillId="8" borderId="53" xfId="0" applyNumberFormat="1" applyFont="1" applyFill="1" applyBorder="1" applyAlignment="1" applyProtection="1">
      <alignment horizontal="center" vertical="center" shrinkToFit="1"/>
      <protection locked="0"/>
    </xf>
    <xf numFmtId="0" fontId="29" fillId="0" borderId="38" xfId="0" applyFont="1" applyBorder="1" applyAlignment="1">
      <alignment horizontal="center" vertical="center"/>
    </xf>
    <xf numFmtId="169" fontId="29" fillId="8" borderId="38" xfId="0" applyNumberFormat="1" applyFont="1" applyFill="1" applyBorder="1" applyAlignment="1" applyProtection="1">
      <alignment horizontal="center" vertical="center" shrinkToFit="1"/>
      <protection locked="0"/>
    </xf>
    <xf numFmtId="169" fontId="29" fillId="8" borderId="122" xfId="0" applyNumberFormat="1" applyFont="1" applyFill="1" applyBorder="1" applyAlignment="1" applyProtection="1">
      <alignment horizontal="center" vertical="center" shrinkToFit="1"/>
      <protection locked="0"/>
    </xf>
    <xf numFmtId="0" fontId="37" fillId="0" borderId="0" xfId="0" applyFont="1" applyAlignment="1">
      <alignment horizontal="center" vertical="center"/>
    </xf>
    <xf numFmtId="0" fontId="43" fillId="10" borderId="2" xfId="0" applyFont="1" applyFill="1" applyBorder="1" applyAlignment="1">
      <alignment horizontal="center" vertical="center"/>
    </xf>
    <xf numFmtId="0" fontId="43" fillId="10" borderId="3" xfId="0" applyFont="1" applyFill="1" applyBorder="1" applyAlignment="1">
      <alignment horizontal="center" vertical="center"/>
    </xf>
    <xf numFmtId="0" fontId="43" fillId="10" borderId="5" xfId="0" applyFont="1" applyFill="1" applyBorder="1" applyAlignment="1">
      <alignment horizontal="center" vertical="center"/>
    </xf>
    <xf numFmtId="0" fontId="43" fillId="10" borderId="7" xfId="0" applyFont="1" applyFill="1" applyBorder="1" applyAlignment="1">
      <alignment horizontal="center" vertical="center"/>
    </xf>
    <xf numFmtId="168" fontId="43" fillId="10" borderId="3" xfId="0" applyNumberFormat="1" applyFont="1" applyFill="1" applyBorder="1" applyAlignment="1">
      <alignment horizontal="right" vertical="center"/>
    </xf>
    <xf numFmtId="168" fontId="43" fillId="10" borderId="0" xfId="0" applyNumberFormat="1" applyFont="1" applyFill="1" applyAlignment="1">
      <alignment horizontal="right" vertical="center"/>
    </xf>
    <xf numFmtId="168" fontId="43" fillId="10" borderId="8" xfId="0" applyNumberFormat="1" applyFont="1" applyFill="1" applyBorder="1" applyAlignment="1">
      <alignment horizontal="right" vertical="center"/>
    </xf>
    <xf numFmtId="0" fontId="43" fillId="10" borderId="3" xfId="0" applyFont="1" applyFill="1" applyBorder="1" applyAlignment="1">
      <alignment horizontal="left" vertical="center"/>
    </xf>
    <xf numFmtId="0" fontId="43" fillId="10" borderId="0" xfId="0" applyFont="1" applyFill="1" applyAlignment="1">
      <alignment horizontal="left" vertical="center"/>
    </xf>
    <xf numFmtId="0" fontId="43" fillId="10" borderId="8" xfId="0" applyFont="1" applyFill="1" applyBorder="1" applyAlignment="1">
      <alignment horizontal="left" vertical="center"/>
    </xf>
    <xf numFmtId="0" fontId="43" fillId="10" borderId="4" xfId="0" applyFont="1" applyFill="1" applyBorder="1" applyAlignment="1">
      <alignment horizontal="center" vertical="center"/>
    </xf>
    <xf numFmtId="0" fontId="43" fillId="10" borderId="6" xfId="0" applyFont="1" applyFill="1" applyBorder="1" applyAlignment="1">
      <alignment horizontal="center" vertical="center"/>
    </xf>
    <xf numFmtId="0" fontId="43" fillId="10" borderId="9" xfId="0" applyFont="1" applyFill="1" applyBorder="1" applyAlignment="1">
      <alignment horizontal="center" vertical="center"/>
    </xf>
    <xf numFmtId="0" fontId="29" fillId="0" borderId="2" xfId="0" applyFont="1" applyBorder="1" applyAlignment="1" applyProtection="1">
      <alignment horizontal="left" vertical="top" wrapText="1"/>
      <protection locked="0"/>
    </xf>
    <xf numFmtId="0" fontId="29" fillId="0" borderId="3" xfId="0" applyFont="1" applyBorder="1" applyAlignment="1" applyProtection="1">
      <alignment horizontal="left" vertical="top" wrapText="1"/>
      <protection locked="0"/>
    </xf>
    <xf numFmtId="0" fontId="29" fillId="0" borderId="4" xfId="0" applyFont="1" applyBorder="1" applyAlignment="1" applyProtection="1">
      <alignment horizontal="left" vertical="top" wrapText="1"/>
      <protection locked="0"/>
    </xf>
    <xf numFmtId="0" fontId="29" fillId="0" borderId="5"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29" fillId="0" borderId="6" xfId="0" applyFont="1" applyBorder="1" applyAlignment="1" applyProtection="1">
      <alignment horizontal="left" vertical="top" wrapText="1"/>
      <protection locked="0"/>
    </xf>
    <xf numFmtId="0" fontId="29" fillId="0" borderId="7" xfId="0" applyFont="1" applyBorder="1" applyAlignment="1" applyProtection="1">
      <alignment horizontal="left" vertical="top" wrapText="1"/>
      <protection locked="0"/>
    </xf>
    <xf numFmtId="0" fontId="29" fillId="0" borderId="8" xfId="0" applyFont="1" applyBorder="1" applyAlignment="1" applyProtection="1">
      <alignment horizontal="left" vertical="top" wrapText="1"/>
      <protection locked="0"/>
    </xf>
    <xf numFmtId="0" fontId="29" fillId="0" borderId="9" xfId="0" applyFont="1" applyBorder="1" applyAlignment="1" applyProtection="1">
      <alignment horizontal="left" vertical="top" wrapText="1"/>
      <protection locked="0"/>
    </xf>
    <xf numFmtId="0" fontId="29" fillId="10" borderId="37" xfId="0" applyFont="1" applyFill="1" applyBorder="1" applyAlignment="1">
      <alignment horizontal="left" vertical="center"/>
    </xf>
    <xf numFmtId="0" fontId="29" fillId="10" borderId="38" xfId="0" applyFont="1" applyFill="1" applyBorder="1" applyAlignment="1">
      <alignment horizontal="left" vertical="center"/>
    </xf>
    <xf numFmtId="0" fontId="29" fillId="0" borderId="47" xfId="0" applyFont="1" applyBorder="1" applyAlignment="1" applyProtection="1">
      <alignment horizontal="center" vertical="center"/>
      <protection locked="0"/>
    </xf>
    <xf numFmtId="0" fontId="29" fillId="0" borderId="49" xfId="0" applyFont="1" applyBorder="1" applyAlignment="1" applyProtection="1">
      <alignment horizontal="center" vertical="center"/>
      <protection locked="0"/>
    </xf>
    <xf numFmtId="0" fontId="29" fillId="0" borderId="52" xfId="0" applyFont="1" applyBorder="1" applyAlignment="1" applyProtection="1">
      <alignment horizontal="center" vertical="center"/>
      <protection locked="0"/>
    </xf>
    <xf numFmtId="0" fontId="29" fillId="0" borderId="54" xfId="0" applyFont="1" applyBorder="1" applyAlignment="1" applyProtection="1">
      <alignment horizontal="center" vertical="center"/>
      <protection locked="0"/>
    </xf>
    <xf numFmtId="168" fontId="57" fillId="0" borderId="61" xfId="1" applyNumberFormat="1" applyFont="1" applyBorder="1" applyAlignment="1">
      <alignment horizontal="center" vertical="center"/>
    </xf>
    <xf numFmtId="168" fontId="57" fillId="0" borderId="28" xfId="1" applyNumberFormat="1" applyFont="1" applyBorder="1" applyAlignment="1">
      <alignment horizontal="center" vertical="center"/>
    </xf>
    <xf numFmtId="168" fontId="57" fillId="0" borderId="36" xfId="1" applyNumberFormat="1" applyFont="1" applyBorder="1" applyAlignment="1">
      <alignment horizontal="center" vertical="center"/>
    </xf>
    <xf numFmtId="168" fontId="57" fillId="0" borderId="31" xfId="1" applyNumberFormat="1" applyFont="1" applyBorder="1" applyAlignment="1">
      <alignment horizontal="center" vertical="center"/>
    </xf>
    <xf numFmtId="168" fontId="57" fillId="0" borderId="0" xfId="1" applyNumberFormat="1" applyFont="1" applyAlignment="1">
      <alignment horizontal="center" vertical="center"/>
    </xf>
    <xf numFmtId="168" fontId="57" fillId="0" borderId="29" xfId="1" applyNumberFormat="1" applyFont="1" applyBorder="1" applyAlignment="1">
      <alignment horizontal="center" vertical="center"/>
    </xf>
    <xf numFmtId="168" fontId="57" fillId="0" borderId="34" xfId="1" applyNumberFormat="1" applyFont="1" applyBorder="1" applyAlignment="1">
      <alignment horizontal="center" vertical="center"/>
    </xf>
    <xf numFmtId="168" fontId="57" fillId="0" borderId="26" xfId="1" applyNumberFormat="1" applyFont="1" applyBorder="1" applyAlignment="1">
      <alignment horizontal="center" vertical="center"/>
    </xf>
    <xf numFmtId="168" fontId="57" fillId="0" borderId="32" xfId="1" applyNumberFormat="1" applyFont="1" applyBorder="1" applyAlignment="1">
      <alignment horizontal="center" vertical="center"/>
    </xf>
    <xf numFmtId="0" fontId="2" fillId="14" borderId="38" xfId="0" applyFont="1" applyFill="1" applyBorder="1" applyAlignment="1">
      <alignment horizontal="center" vertical="center" textRotation="90"/>
    </xf>
    <xf numFmtId="0" fontId="2" fillId="14" borderId="122" xfId="0" applyFont="1" applyFill="1" applyBorder="1" applyAlignment="1">
      <alignment horizontal="center" vertical="center" textRotation="90"/>
    </xf>
    <xf numFmtId="0" fontId="59" fillId="17" borderId="0" xfId="4" applyFont="1" applyFill="1" applyAlignment="1">
      <alignment horizontal="center" vertical="center"/>
    </xf>
    <xf numFmtId="0" fontId="22" fillId="0" borderId="72" xfId="0" applyFont="1" applyBorder="1" applyAlignment="1">
      <alignment horizontal="left" vertical="center"/>
    </xf>
    <xf numFmtId="0" fontId="22" fillId="0" borderId="73" xfId="0" applyFont="1" applyBorder="1" applyAlignment="1">
      <alignment horizontal="left" vertical="center"/>
    </xf>
    <xf numFmtId="0" fontId="22" fillId="0" borderId="74" xfId="0" applyFont="1" applyBorder="1" applyAlignment="1">
      <alignment horizontal="left" vertical="center"/>
    </xf>
    <xf numFmtId="0" fontId="22" fillId="0" borderId="78" xfId="0" applyFont="1" applyBorder="1" applyAlignment="1">
      <alignment horizontal="left" vertical="center"/>
    </xf>
    <xf numFmtId="0" fontId="22" fillId="0" borderId="79" xfId="0" applyFont="1" applyBorder="1" applyAlignment="1">
      <alignment horizontal="left" vertical="center"/>
    </xf>
    <xf numFmtId="0" fontId="22" fillId="0" borderId="75" xfId="0" applyFont="1" applyBorder="1" applyAlignment="1">
      <alignment horizontal="left" vertical="center"/>
    </xf>
    <xf numFmtId="0" fontId="22" fillId="0" borderId="76" xfId="0" applyFont="1" applyBorder="1" applyAlignment="1">
      <alignment horizontal="left" vertical="center"/>
    </xf>
    <xf numFmtId="0" fontId="22" fillId="0" borderId="77" xfId="0" applyFont="1" applyBorder="1" applyAlignment="1">
      <alignment horizontal="left" vertical="center"/>
    </xf>
    <xf numFmtId="0" fontId="39" fillId="17" borderId="0" xfId="0" applyFont="1" applyFill="1" applyAlignment="1">
      <alignment horizontal="center" vertical="center"/>
    </xf>
    <xf numFmtId="0" fontId="17" fillId="8" borderId="37" xfId="0" applyFont="1" applyFill="1" applyBorder="1" applyAlignment="1" applyProtection="1">
      <alignment horizontal="center" vertical="center"/>
      <protection locked="0"/>
    </xf>
    <xf numFmtId="0" fontId="57" fillId="10" borderId="37" xfId="0" applyFont="1" applyFill="1" applyBorder="1" applyAlignment="1">
      <alignment horizontal="center" vertical="center"/>
    </xf>
    <xf numFmtId="167" fontId="57" fillId="0" borderId="37" xfId="2" applyNumberFormat="1" applyFont="1" applyBorder="1" applyAlignment="1">
      <alignment horizontal="center" vertical="center"/>
    </xf>
    <xf numFmtId="167" fontId="57" fillId="0" borderId="71" xfId="2" applyNumberFormat="1" applyFont="1" applyBorder="1" applyAlignment="1">
      <alignment horizontal="center" vertical="center"/>
    </xf>
    <xf numFmtId="0" fontId="24" fillId="10" borderId="37" xfId="0" applyFont="1" applyFill="1" applyBorder="1" applyAlignment="1">
      <alignment horizontal="center" vertical="center" wrapText="1"/>
    </xf>
    <xf numFmtId="0" fontId="29" fillId="10" borderId="61" xfId="0" applyFont="1" applyFill="1" applyBorder="1" applyAlignment="1">
      <alignment horizontal="left" vertical="center"/>
    </xf>
    <xf numFmtId="0" fontId="29" fillId="10" borderId="28" xfId="0" applyFont="1" applyFill="1" applyBorder="1" applyAlignment="1">
      <alignment horizontal="left" vertical="center"/>
    </xf>
    <xf numFmtId="0" fontId="29" fillId="10" borderId="65" xfId="0" applyFont="1" applyFill="1" applyBorder="1" applyAlignment="1">
      <alignment horizontal="left" vertical="center"/>
    </xf>
    <xf numFmtId="0" fontId="29" fillId="10" borderId="34" xfId="0" applyFont="1" applyFill="1" applyBorder="1" applyAlignment="1">
      <alignment horizontal="left" vertical="center"/>
    </xf>
    <xf numFmtId="0" fontId="29" fillId="10" borderId="26" xfId="0" applyFont="1" applyFill="1" applyBorder="1" applyAlignment="1">
      <alignment horizontal="left" vertical="center"/>
    </xf>
    <xf numFmtId="0" fontId="29" fillId="10" borderId="64" xfId="0" applyFont="1" applyFill="1" applyBorder="1" applyAlignment="1">
      <alignment horizontal="left" vertical="center"/>
    </xf>
    <xf numFmtId="168" fontId="57" fillId="0" borderId="61" xfId="0" applyNumberFormat="1" applyFont="1" applyBorder="1" applyAlignment="1">
      <alignment horizontal="center" vertical="center"/>
    </xf>
    <xf numFmtId="168" fontId="57" fillId="0" borderId="28" xfId="0" applyNumberFormat="1" applyFont="1" applyBorder="1" applyAlignment="1">
      <alignment horizontal="center" vertical="center"/>
    </xf>
    <xf numFmtId="168" fontId="57" fillId="0" borderId="36" xfId="0" applyNumberFormat="1" applyFont="1" applyBorder="1" applyAlignment="1">
      <alignment horizontal="center" vertical="center"/>
    </xf>
    <xf numFmtId="168" fontId="57" fillId="0" borderId="31" xfId="0" applyNumberFormat="1" applyFont="1" applyBorder="1" applyAlignment="1">
      <alignment horizontal="center" vertical="center"/>
    </xf>
    <xf numFmtId="168" fontId="57" fillId="0" borderId="0" xfId="0" applyNumberFormat="1" applyFont="1" applyAlignment="1">
      <alignment horizontal="center" vertical="center"/>
    </xf>
    <xf numFmtId="168" fontId="57" fillId="0" borderId="29" xfId="0" applyNumberFormat="1" applyFont="1" applyBorder="1" applyAlignment="1">
      <alignment horizontal="center" vertical="center"/>
    </xf>
    <xf numFmtId="168" fontId="57" fillId="0" borderId="34" xfId="0" applyNumberFormat="1" applyFont="1" applyBorder="1" applyAlignment="1">
      <alignment horizontal="center" vertical="center"/>
    </xf>
    <xf numFmtId="168" fontId="57" fillId="0" borderId="26" xfId="0" applyNumberFormat="1" applyFont="1" applyBorder="1" applyAlignment="1">
      <alignment horizontal="center" vertical="center"/>
    </xf>
    <xf numFmtId="168" fontId="57" fillId="0" borderId="32" xfId="0" applyNumberFormat="1" applyFont="1" applyBorder="1" applyAlignment="1">
      <alignment horizontal="center" vertical="center"/>
    </xf>
    <xf numFmtId="0" fontId="29" fillId="8" borderId="2" xfId="0" applyFont="1" applyFill="1" applyBorder="1" applyAlignment="1" applyProtection="1">
      <alignment horizontal="center" vertical="center"/>
      <protection locked="0"/>
    </xf>
    <xf numFmtId="0" fontId="29" fillId="8" borderId="4" xfId="0" applyFont="1" applyFill="1" applyBorder="1" applyAlignment="1" applyProtection="1">
      <alignment horizontal="center" vertical="center"/>
      <protection locked="0"/>
    </xf>
    <xf numFmtId="0" fontId="29" fillId="8" borderId="7" xfId="0" applyFont="1" applyFill="1" applyBorder="1" applyAlignment="1" applyProtection="1">
      <alignment horizontal="center" vertical="center"/>
      <protection locked="0"/>
    </xf>
    <xf numFmtId="0" fontId="29" fillId="8" borderId="9" xfId="0" applyFont="1" applyFill="1" applyBorder="1" applyAlignment="1" applyProtection="1">
      <alignment horizontal="center" vertical="center"/>
      <protection locked="0"/>
    </xf>
    <xf numFmtId="0" fontId="29" fillId="10" borderId="36" xfId="0" applyFont="1" applyFill="1" applyBorder="1" applyAlignment="1">
      <alignment horizontal="left" vertical="center"/>
    </xf>
    <xf numFmtId="0" fontId="29" fillId="10" borderId="32" xfId="0" applyFont="1" applyFill="1" applyBorder="1" applyAlignment="1">
      <alignment horizontal="left" vertical="center"/>
    </xf>
    <xf numFmtId="0" fontId="29" fillId="10" borderId="37" xfId="0" applyFont="1" applyFill="1" applyBorder="1" applyAlignment="1">
      <alignment horizontal="center" vertical="center"/>
    </xf>
    <xf numFmtId="0" fontId="29" fillId="10" borderId="38" xfId="0" applyFont="1" applyFill="1" applyBorder="1" applyAlignment="1">
      <alignment horizontal="center" vertical="center"/>
    </xf>
    <xf numFmtId="0" fontId="29" fillId="10" borderId="71" xfId="0" applyFont="1" applyFill="1" applyBorder="1" applyAlignment="1">
      <alignment horizontal="center" vertical="center"/>
    </xf>
    <xf numFmtId="0" fontId="29" fillId="10" borderId="61" xfId="0" applyFont="1" applyFill="1" applyBorder="1" applyAlignment="1">
      <alignment horizontal="center" vertical="center"/>
    </xf>
    <xf numFmtId="0" fontId="29" fillId="0" borderId="70" xfId="0" applyFont="1" applyBorder="1" applyAlignment="1" applyProtection="1">
      <alignment horizontal="center" vertical="center"/>
      <protection locked="0"/>
    </xf>
    <xf numFmtId="0" fontId="29" fillId="0" borderId="130" xfId="0" applyFont="1" applyBorder="1" applyAlignment="1" applyProtection="1">
      <alignment horizontal="center" vertical="center"/>
      <protection locked="0"/>
    </xf>
    <xf numFmtId="0" fontId="29" fillId="10" borderId="33" xfId="0" applyFont="1" applyFill="1" applyBorder="1" applyAlignment="1">
      <alignment horizontal="center" vertical="center"/>
    </xf>
    <xf numFmtId="0" fontId="29" fillId="10" borderId="37" xfId="0" applyFont="1" applyFill="1" applyBorder="1" applyAlignment="1">
      <alignment horizontal="center" vertical="center" wrapText="1"/>
    </xf>
    <xf numFmtId="0" fontId="29" fillId="10" borderId="38" xfId="0" applyFont="1" applyFill="1" applyBorder="1" applyAlignment="1">
      <alignment horizontal="center" vertical="center" wrapText="1"/>
    </xf>
    <xf numFmtId="0" fontId="29" fillId="10" borderId="71" xfId="0" applyFont="1" applyFill="1" applyBorder="1" applyAlignment="1">
      <alignment horizontal="center" vertical="center" wrapText="1"/>
    </xf>
    <xf numFmtId="0" fontId="29" fillId="10" borderId="61" xfId="0" applyFont="1" applyFill="1" applyBorder="1" applyAlignment="1">
      <alignment horizontal="center" vertical="center" wrapText="1"/>
    </xf>
    <xf numFmtId="0" fontId="67" fillId="8" borderId="37" xfId="0" applyFont="1" applyFill="1" applyBorder="1" applyAlignment="1" applyProtection="1">
      <alignment horizontal="center" vertical="center"/>
    </xf>
    <xf numFmtId="0" fontId="24" fillId="10" borderId="61" xfId="0" applyFont="1" applyFill="1" applyBorder="1" applyAlignment="1">
      <alignment horizontal="center" vertical="center" wrapText="1"/>
    </xf>
    <xf numFmtId="0" fontId="24" fillId="10" borderId="28" xfId="0" applyFont="1" applyFill="1" applyBorder="1" applyAlignment="1">
      <alignment horizontal="center" vertical="center" wrapText="1"/>
    </xf>
    <xf numFmtId="0" fontId="24" fillId="10" borderId="36" xfId="0" applyFont="1" applyFill="1" applyBorder="1" applyAlignment="1">
      <alignment horizontal="center" vertical="center" wrapText="1"/>
    </xf>
    <xf numFmtId="0" fontId="24" fillId="10" borderId="31" xfId="0" applyFont="1" applyFill="1" applyBorder="1" applyAlignment="1">
      <alignment horizontal="center" vertical="center" wrapText="1"/>
    </xf>
    <xf numFmtId="0" fontId="24" fillId="10" borderId="0" xfId="0" applyFont="1" applyFill="1" applyBorder="1" applyAlignment="1">
      <alignment horizontal="center" vertical="center" wrapText="1"/>
    </xf>
    <xf numFmtId="0" fontId="24" fillId="10" borderId="29" xfId="0" applyFont="1" applyFill="1" applyBorder="1" applyAlignment="1">
      <alignment horizontal="center" vertical="center" wrapText="1"/>
    </xf>
    <xf numFmtId="0" fontId="24" fillId="10" borderId="34" xfId="0" applyFont="1" applyFill="1" applyBorder="1" applyAlignment="1">
      <alignment horizontal="center" vertical="center" wrapText="1"/>
    </xf>
    <xf numFmtId="0" fontId="24" fillId="10" borderId="26" xfId="0" applyFont="1" applyFill="1" applyBorder="1" applyAlignment="1">
      <alignment horizontal="center" vertical="center" wrapText="1"/>
    </xf>
    <xf numFmtId="0" fontId="24" fillId="10" borderId="32" xfId="0" applyFont="1" applyFill="1" applyBorder="1" applyAlignment="1">
      <alignment horizontal="center" vertical="center" wrapText="1"/>
    </xf>
    <xf numFmtId="0" fontId="56" fillId="0" borderId="3" xfId="0" applyFont="1" applyBorder="1" applyAlignment="1">
      <alignment horizontal="right" vertical="center"/>
    </xf>
    <xf numFmtId="0" fontId="56" fillId="0" borderId="0" xfId="0" applyFont="1" applyAlignment="1">
      <alignment horizontal="right" vertical="center"/>
    </xf>
    <xf numFmtId="0" fontId="56" fillId="0" borderId="8" xfId="0" applyFont="1" applyBorder="1" applyAlignment="1">
      <alignment horizontal="right" vertical="center"/>
    </xf>
    <xf numFmtId="0" fontId="56" fillId="0" borderId="3" xfId="0" applyFont="1" applyBorder="1" applyAlignment="1">
      <alignment horizontal="left" vertical="center"/>
    </xf>
    <xf numFmtId="0" fontId="56" fillId="0" borderId="0" xfId="0" applyFont="1" applyAlignment="1">
      <alignment horizontal="left" vertical="center"/>
    </xf>
    <xf numFmtId="0" fontId="56" fillId="0" borderId="8" xfId="0" applyFont="1" applyBorder="1" applyAlignment="1">
      <alignment horizontal="left" vertical="center"/>
    </xf>
    <xf numFmtId="0" fontId="56" fillId="0" borderId="2" xfId="0" applyFont="1" applyBorder="1" applyAlignment="1">
      <alignment horizontal="center" vertical="center"/>
    </xf>
    <xf numFmtId="0" fontId="56" fillId="0" borderId="3" xfId="0" applyFont="1" applyBorder="1" applyAlignment="1">
      <alignment horizontal="center" vertical="center"/>
    </xf>
    <xf numFmtId="0" fontId="56" fillId="0" borderId="5" xfId="0" applyFont="1" applyBorder="1" applyAlignment="1">
      <alignment horizontal="center" vertical="center"/>
    </xf>
    <xf numFmtId="0" fontId="56" fillId="0" borderId="0" xfId="0" applyFont="1" applyAlignment="1">
      <alignment horizontal="center" vertical="center"/>
    </xf>
    <xf numFmtId="0" fontId="56" fillId="0" borderId="7" xfId="0" applyFont="1" applyBorder="1" applyAlignment="1">
      <alignment horizontal="center" vertical="center"/>
    </xf>
    <xf numFmtId="0" fontId="56" fillId="0" borderId="8" xfId="0" applyFont="1" applyBorder="1" applyAlignment="1">
      <alignment horizontal="center" vertical="center"/>
    </xf>
    <xf numFmtId="0" fontId="56" fillId="0" borderId="3" xfId="0" applyFont="1" applyBorder="1" applyAlignment="1">
      <alignment vertical="center"/>
    </xf>
    <xf numFmtId="0" fontId="56" fillId="0" borderId="0" xfId="0" applyFont="1" applyAlignment="1">
      <alignment vertical="center"/>
    </xf>
    <xf numFmtId="0" fontId="56" fillId="0" borderId="8" xfId="0" applyFont="1" applyBorder="1" applyAlignment="1">
      <alignment vertical="center"/>
    </xf>
    <xf numFmtId="0" fontId="37" fillId="0" borderId="10" xfId="0" applyFont="1" applyBorder="1" applyAlignment="1">
      <alignment horizontal="center" vertical="center"/>
    </xf>
    <xf numFmtId="0" fontId="37" fillId="0" borderId="11" xfId="0" applyFont="1" applyBorder="1" applyAlignment="1">
      <alignment horizontal="center" vertical="center"/>
    </xf>
    <xf numFmtId="0" fontId="37" fillId="0" borderId="16" xfId="0" applyFont="1" applyBorder="1" applyAlignment="1">
      <alignment horizontal="center" vertical="center"/>
    </xf>
    <xf numFmtId="0" fontId="37" fillId="0" borderId="13" xfId="0" applyFont="1" applyBorder="1" applyAlignment="1">
      <alignment horizontal="center" vertical="center"/>
    </xf>
    <xf numFmtId="0" fontId="37" fillId="0" borderId="14" xfId="0" applyFont="1" applyBorder="1" applyAlignment="1">
      <alignment horizontal="center" vertical="center"/>
    </xf>
    <xf numFmtId="0" fontId="0" fillId="0" borderId="11" xfId="0" applyBorder="1" applyAlignment="1">
      <alignment horizontal="left" vertical="center" wrapText="1"/>
    </xf>
    <xf numFmtId="0" fontId="0" fillId="0" borderId="0" xfId="0" applyAlignment="1">
      <alignment horizontal="left" vertical="center" wrapText="1"/>
    </xf>
    <xf numFmtId="0" fontId="0" fillId="0" borderId="14" xfId="0" applyBorder="1" applyAlignment="1">
      <alignment horizontal="left" vertical="center" wrapText="1"/>
    </xf>
    <xf numFmtId="0" fontId="24" fillId="18" borderId="11" xfId="0" applyFont="1" applyFill="1" applyBorder="1" applyAlignment="1" applyProtection="1">
      <alignment horizontal="center" vertical="center"/>
      <protection locked="0"/>
    </xf>
    <xf numFmtId="0" fontId="24" fillId="18" borderId="12" xfId="0" applyFont="1" applyFill="1" applyBorder="1" applyAlignment="1" applyProtection="1">
      <alignment horizontal="center" vertical="center"/>
      <protection locked="0"/>
    </xf>
    <xf numFmtId="0" fontId="24" fillId="18" borderId="0" xfId="0" applyFont="1" applyFill="1" applyBorder="1" applyAlignment="1" applyProtection="1">
      <alignment horizontal="center" vertical="center"/>
      <protection locked="0"/>
    </xf>
    <xf numFmtId="0" fontId="24" fillId="18" borderId="17" xfId="0" applyFont="1" applyFill="1" applyBorder="1" applyAlignment="1" applyProtection="1">
      <alignment horizontal="center" vertical="center"/>
      <protection locked="0"/>
    </xf>
    <xf numFmtId="0" fontId="24" fillId="18" borderId="14" xfId="0" applyFont="1" applyFill="1" applyBorder="1" applyAlignment="1" applyProtection="1">
      <alignment horizontal="center" vertical="center"/>
      <protection locked="0"/>
    </xf>
    <xf numFmtId="0" fontId="24" fillId="18" borderId="15" xfId="0" applyFont="1" applyFill="1" applyBorder="1" applyAlignment="1" applyProtection="1">
      <alignment horizontal="center" vertical="center"/>
      <protection locked="0"/>
    </xf>
    <xf numFmtId="0" fontId="39" fillId="17" borderId="0" xfId="0" applyFont="1" applyFill="1" applyAlignment="1">
      <alignment horizontal="center"/>
    </xf>
    <xf numFmtId="0" fontId="46" fillId="0" borderId="10" xfId="0" applyFont="1" applyBorder="1" applyAlignment="1">
      <alignment horizontal="center" vertical="center" wrapText="1"/>
    </xf>
    <xf numFmtId="0" fontId="46" fillId="0" borderId="11" xfId="0" applyFont="1" applyBorder="1" applyAlignment="1">
      <alignment horizontal="center" vertical="center" wrapText="1"/>
    </xf>
    <xf numFmtId="0" fontId="46" fillId="0" borderId="12"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0" xfId="0" applyFont="1" applyAlignment="1">
      <alignment horizontal="center" vertical="center" wrapText="1"/>
    </xf>
    <xf numFmtId="0" fontId="46" fillId="0" borderId="17" xfId="0" applyFont="1" applyBorder="1" applyAlignment="1">
      <alignment horizontal="center" vertical="center" wrapText="1"/>
    </xf>
    <xf numFmtId="0" fontId="46" fillId="0" borderId="13" xfId="0" applyFont="1" applyBorder="1" applyAlignment="1">
      <alignment horizontal="center" vertical="center" wrapText="1"/>
    </xf>
    <xf numFmtId="0" fontId="46" fillId="0" borderId="14" xfId="0" applyFont="1" applyBorder="1" applyAlignment="1">
      <alignment horizontal="center" vertical="center" wrapText="1"/>
    </xf>
    <xf numFmtId="0" fontId="46" fillId="0" borderId="15" xfId="0" applyFont="1" applyBorder="1" applyAlignment="1">
      <alignment horizontal="center" vertical="center" wrapText="1"/>
    </xf>
    <xf numFmtId="0" fontId="45" fillId="0" borderId="0" xfId="0" applyFont="1" applyAlignment="1">
      <alignment horizontal="center" vertical="center"/>
    </xf>
    <xf numFmtId="0" fontId="37" fillId="0" borderId="0" xfId="0" applyFont="1" applyAlignment="1">
      <alignment horizontal="left" vertical="center"/>
    </xf>
    <xf numFmtId="0" fontId="0" fillId="13" borderId="10" xfId="0" applyFill="1" applyBorder="1" applyAlignment="1">
      <alignment horizontal="center" vertical="center"/>
    </xf>
    <xf numFmtId="0" fontId="0" fillId="13" borderId="11" xfId="0" applyFill="1" applyBorder="1" applyAlignment="1">
      <alignment horizontal="center" vertical="center"/>
    </xf>
    <xf numFmtId="0" fontId="0" fillId="13" borderId="12" xfId="0" applyFill="1" applyBorder="1" applyAlignment="1">
      <alignment horizontal="center" vertical="center"/>
    </xf>
    <xf numFmtId="0" fontId="0" fillId="13" borderId="13" xfId="0" applyFill="1" applyBorder="1" applyAlignment="1">
      <alignment horizontal="center" vertical="center"/>
    </xf>
    <xf numFmtId="0" fontId="0" fillId="13" borderId="14" xfId="0" applyFill="1" applyBorder="1" applyAlignment="1">
      <alignment horizontal="center" vertical="center"/>
    </xf>
    <xf numFmtId="0" fontId="0" fillId="13" borderId="15" xfId="0" applyFill="1" applyBorder="1" applyAlignment="1">
      <alignment horizontal="center" vertical="center"/>
    </xf>
    <xf numFmtId="0" fontId="0" fillId="6" borderId="10" xfId="0" applyFill="1" applyBorder="1" applyAlignment="1">
      <alignment horizontal="center" vertical="center" shrinkToFit="1"/>
    </xf>
    <xf numFmtId="0" fontId="0" fillId="6" borderId="11" xfId="0" applyFill="1" applyBorder="1" applyAlignment="1">
      <alignment horizontal="center" vertical="center" shrinkToFit="1"/>
    </xf>
    <xf numFmtId="0" fontId="0" fillId="6" borderId="12" xfId="0" applyFill="1" applyBorder="1" applyAlignment="1">
      <alignment horizontal="center" vertical="center" shrinkToFit="1"/>
    </xf>
    <xf numFmtId="0" fontId="0" fillId="6" borderId="13" xfId="0" applyFill="1" applyBorder="1" applyAlignment="1">
      <alignment horizontal="center" vertical="center" shrinkToFit="1"/>
    </xf>
    <xf numFmtId="0" fontId="0" fillId="6" borderId="14" xfId="0" applyFill="1" applyBorder="1" applyAlignment="1">
      <alignment horizontal="center" vertical="center" shrinkToFit="1"/>
    </xf>
    <xf numFmtId="0" fontId="0" fillId="6" borderId="15" xfId="0" applyFill="1" applyBorder="1" applyAlignment="1">
      <alignment horizontal="center" vertical="center" shrinkToFit="1"/>
    </xf>
    <xf numFmtId="0" fontId="24" fillId="6" borderId="10" xfId="0" applyFont="1" applyFill="1" applyBorder="1" applyAlignment="1">
      <alignment horizontal="center" vertical="center"/>
    </xf>
    <xf numFmtId="0" fontId="24" fillId="6" borderId="12" xfId="0" applyFont="1" applyFill="1" applyBorder="1" applyAlignment="1">
      <alignment horizontal="center" vertical="center"/>
    </xf>
    <xf numFmtId="0" fontId="24" fillId="6" borderId="13" xfId="0" applyFont="1" applyFill="1" applyBorder="1" applyAlignment="1">
      <alignment horizontal="center" vertical="center"/>
    </xf>
    <xf numFmtId="0" fontId="24" fillId="6" borderId="15" xfId="0" applyFont="1" applyFill="1" applyBorder="1" applyAlignment="1">
      <alignment horizontal="center" vertical="center"/>
    </xf>
    <xf numFmtId="14" fontId="0" fillId="6" borderId="10" xfId="0" applyNumberFormat="1" applyFill="1" applyBorder="1" applyAlignment="1">
      <alignment horizontal="center" vertical="center"/>
    </xf>
    <xf numFmtId="14" fontId="0" fillId="6" borderId="11" xfId="0" applyNumberFormat="1" applyFill="1" applyBorder="1" applyAlignment="1">
      <alignment horizontal="center" vertical="center"/>
    </xf>
    <xf numFmtId="14" fontId="0" fillId="6" borderId="12" xfId="0" applyNumberFormat="1" applyFill="1" applyBorder="1" applyAlignment="1">
      <alignment horizontal="center" vertical="center"/>
    </xf>
    <xf numFmtId="14" fontId="0" fillId="6" borderId="13" xfId="0" applyNumberFormat="1" applyFill="1" applyBorder="1" applyAlignment="1">
      <alignment horizontal="center" vertical="center"/>
    </xf>
    <xf numFmtId="14" fontId="0" fillId="6" borderId="14" xfId="0" applyNumberFormat="1" applyFill="1" applyBorder="1" applyAlignment="1">
      <alignment horizontal="center" vertical="center"/>
    </xf>
    <xf numFmtId="14" fontId="0" fillId="6" borderId="15" xfId="0" applyNumberFormat="1" applyFill="1" applyBorder="1" applyAlignment="1">
      <alignment horizontal="center" vertical="center"/>
    </xf>
    <xf numFmtId="0" fontId="39" fillId="17" borderId="0" xfId="0" applyFont="1" applyFill="1" applyAlignment="1">
      <alignment horizontal="center" vertical="center" shrinkToFit="1"/>
    </xf>
    <xf numFmtId="0" fontId="29" fillId="6" borderId="10" xfId="0" applyFont="1" applyFill="1" applyBorder="1" applyAlignment="1">
      <alignment horizontal="center" vertical="center" wrapText="1" shrinkToFit="1"/>
    </xf>
    <xf numFmtId="0" fontId="29" fillId="6" borderId="11" xfId="0" applyFont="1" applyFill="1" applyBorder="1" applyAlignment="1">
      <alignment horizontal="center" vertical="center" wrapText="1" shrinkToFit="1"/>
    </xf>
    <xf numFmtId="0" fontId="29" fillId="6" borderId="12" xfId="0" applyFont="1" applyFill="1" applyBorder="1" applyAlignment="1">
      <alignment horizontal="center" vertical="center" wrapText="1" shrinkToFit="1"/>
    </xf>
    <xf numFmtId="0" fontId="29" fillId="6" borderId="13" xfId="0" applyFont="1" applyFill="1" applyBorder="1" applyAlignment="1">
      <alignment horizontal="center" vertical="center" wrapText="1" shrinkToFit="1"/>
    </xf>
    <xf numFmtId="0" fontId="29" fillId="6" borderId="14" xfId="0" applyFont="1" applyFill="1" applyBorder="1" applyAlignment="1">
      <alignment horizontal="center" vertical="center" wrapText="1" shrinkToFit="1"/>
    </xf>
    <xf numFmtId="0" fontId="29" fillId="6" borderId="15" xfId="0" applyFont="1" applyFill="1" applyBorder="1" applyAlignment="1">
      <alignment horizontal="center" vertical="center" wrapText="1" shrinkToFit="1"/>
    </xf>
    <xf numFmtId="0" fontId="0" fillId="6" borderId="10" xfId="0" applyFill="1" applyBorder="1" applyAlignment="1">
      <alignment horizontal="center" vertical="center"/>
    </xf>
    <xf numFmtId="0" fontId="0" fillId="6" borderId="11" xfId="0" applyFill="1" applyBorder="1" applyAlignment="1">
      <alignment horizontal="center" vertical="center"/>
    </xf>
    <xf numFmtId="0" fontId="0" fillId="6" borderId="12" xfId="0"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cellXfs>
  <cellStyles count="6">
    <cellStyle name="Lien hypertexte" xfId="4" builtinId="8"/>
    <cellStyle name="Milliers" xfId="1" builtinId="3"/>
    <cellStyle name="Monétaire" xfId="2" builtinId="4"/>
    <cellStyle name="Normal" xfId="0" builtinId="0"/>
    <cellStyle name="Normal 2" xfId="5"/>
    <cellStyle name="Pourcentage" xfId="3" builtinId="5"/>
  </cellStyles>
  <dxfs count="479">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color rgb="FFC00000"/>
      </font>
      <fill>
        <patternFill>
          <bgColor theme="5" tint="0.79998168889431442"/>
        </patternFill>
      </fill>
    </dxf>
    <dxf>
      <font>
        <b val="0"/>
        <i val="0"/>
        <color rgb="FFC00000"/>
      </font>
      <fill>
        <patternFill>
          <bgColor theme="5" tint="0.79998168889431442"/>
        </patternFill>
      </fill>
    </dxf>
    <dxf>
      <font>
        <color theme="1"/>
      </font>
      <fill>
        <patternFill>
          <bgColor theme="9" tint="0.79998168889431442"/>
        </patternFill>
      </fill>
      <border>
        <left style="hair">
          <color auto="1"/>
        </left>
        <right style="hair">
          <color auto="1"/>
        </right>
        <top style="hair">
          <color auto="1"/>
        </top>
        <bottom style="hair">
          <color auto="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border>
        <left style="hair">
          <color auto="1"/>
        </left>
        <right style="hair">
          <color auto="1"/>
        </right>
        <top style="hair">
          <color auto="1"/>
        </top>
        <bottom style="hair">
          <color auto="1"/>
        </bottom>
        <vertical/>
        <horizontal/>
      </border>
    </dxf>
    <dxf>
      <font>
        <color rgb="FF9C0006"/>
      </font>
      <fill>
        <patternFill>
          <bgColor theme="2" tint="-9.9948118533890809E-2"/>
        </patternFill>
      </fill>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ont>
        <color rgb="FF9C0006"/>
      </font>
      <fill>
        <patternFill>
          <bgColor rgb="FFFFC7CE"/>
        </patternFill>
      </fill>
    </dxf>
    <dxf>
      <font>
        <color rgb="FF9C0006"/>
      </font>
      <fill>
        <patternFill>
          <bgColor theme="2" tint="-9.9948118533890809E-2"/>
        </patternFill>
      </fill>
    </dxf>
    <dxf>
      <font>
        <color rgb="FF9C0006"/>
      </font>
      <fill>
        <patternFill>
          <bgColor theme="2" tint="-9.9948118533890809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bgColor theme="5" tint="0.59996337778862885"/>
        </patternFill>
      </fill>
      <border>
        <left style="thin">
          <color auto="1"/>
        </left>
        <right style="thin">
          <color auto="1"/>
        </right>
        <top style="thin">
          <color auto="1"/>
        </top>
        <bottom style="thin">
          <color auto="1"/>
        </bottom>
        <vertical/>
        <horizontal/>
      </border>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patternType="none">
          <bgColor auto="1"/>
        </patternFill>
      </fill>
      <border>
        <left/>
        <right/>
        <top/>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patternType="none">
          <bgColor auto="1"/>
        </patternFill>
      </fill>
      <border>
        <left/>
        <right/>
        <top/>
        <bottom/>
        <vertical/>
        <horizontal/>
      </border>
    </dxf>
    <dxf>
      <fill>
        <patternFill>
          <bgColor theme="0"/>
        </patternFill>
      </fill>
    </dxf>
    <dxf>
      <fill>
        <patternFill>
          <bgColor theme="0"/>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theme="0" tint="-0.14996795556505021"/>
        </patternFill>
      </fill>
    </dxf>
    <dxf>
      <font>
        <color rgb="FF9C0006"/>
      </font>
      <fill>
        <patternFill>
          <bgColor theme="0" tint="-0.14996795556505021"/>
        </patternFill>
      </fill>
    </dxf>
    <dxf>
      <font>
        <color rgb="FF9C0006"/>
      </font>
      <fill>
        <patternFill>
          <bgColor theme="0" tint="-0.14996795556505021"/>
        </patternFill>
      </fill>
    </dxf>
    <dxf>
      <font>
        <color rgb="FF9C0006"/>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6EFCE"/>
      <color rgb="FFFF99FF"/>
      <color rgb="FFFF3F3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97321916028967"/>
          <c:y val="0.23374255810099309"/>
          <c:w val="0.50078960130150607"/>
          <c:h val="0.58742456348365757"/>
        </c:manualLayout>
      </c:layout>
      <c:radarChart>
        <c:radarStyle val="filled"/>
        <c:varyColors val="0"/>
        <c:ser>
          <c:idx val="0"/>
          <c:order val="0"/>
          <c:tx>
            <c:strRef>
              <c:f>Grille_analyse!$H$151</c:f>
              <c:strCache>
                <c:ptCount val="1"/>
                <c:pt idx="0">
                  <c:v>Projet</c:v>
                </c:pt>
              </c:strCache>
            </c:strRef>
          </c:tx>
          <c:spPr>
            <a:solidFill>
              <a:schemeClr val="accent6">
                <a:lumMod val="50000"/>
                <a:alpha val="46000"/>
              </a:schemeClr>
            </a:solidFill>
            <a:ln w="9525" cap="flat" cmpd="sng" algn="ctr">
              <a:noFill/>
              <a:round/>
            </a:ln>
            <a:effectLst>
              <a:outerShdw blurRad="50800" dist="38100" dir="5400000" algn="t" rotWithShape="0">
                <a:prstClr val="black">
                  <a:alpha val="40000"/>
                </a:prstClr>
              </a:outerShdw>
            </a:effectLst>
          </c:spPr>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Grille_analyse!$G$152:$G$156</c:f>
              <c:strCache>
                <c:ptCount val="5"/>
                <c:pt idx="0">
                  <c:v>Objectifs</c:v>
                </c:pt>
                <c:pt idx="1">
                  <c:v>Méthode</c:v>
                </c:pt>
                <c:pt idx="2">
                  <c:v>Mise en œuvre</c:v>
                </c:pt>
                <c:pt idx="3">
                  <c:v>Moyens</c:v>
                </c:pt>
                <c:pt idx="4">
                  <c:v>Suivi - Evaluation</c:v>
                </c:pt>
              </c:strCache>
            </c:strRef>
          </c:cat>
          <c:val>
            <c:numRef>
              <c:f>Grille_analyse!$H$152:$H$156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B048-476B-96DD-98F945A99EDC}"/>
            </c:ext>
          </c:extLst>
        </c:ser>
        <c:ser>
          <c:idx val="2"/>
          <c:order val="2"/>
          <c:tx>
            <c:strRef>
              <c:f>Grille_analyse!$J$151</c:f>
              <c:strCache>
                <c:ptCount val="1"/>
                <c:pt idx="0">
                  <c:v>Moyenne</c:v>
                </c:pt>
              </c:strCache>
            </c:strRef>
          </c:tx>
          <c:spPr>
            <a:noFill/>
            <a:ln w="9525" cap="flat" cmpd="sng" algn="ctr">
              <a:solidFill>
                <a:schemeClr val="tx1"/>
              </a:solidFill>
              <a:round/>
            </a:ln>
            <a:effectLst/>
          </c:spPr>
          <c:cat>
            <c:strRef>
              <c:f>Grille_analyse!$G$152:$G$156</c:f>
              <c:strCache>
                <c:ptCount val="5"/>
                <c:pt idx="0">
                  <c:v>Objectifs</c:v>
                </c:pt>
                <c:pt idx="1">
                  <c:v>Méthode</c:v>
                </c:pt>
                <c:pt idx="2">
                  <c:v>Mise en œuvre</c:v>
                </c:pt>
                <c:pt idx="3">
                  <c:v>Moyens</c:v>
                </c:pt>
                <c:pt idx="4">
                  <c:v>Suivi - Evaluation</c:v>
                </c:pt>
              </c:strCache>
            </c:strRef>
          </c:cat>
          <c:val>
            <c:numRef>
              <c:f>Grille_analyse!$J$152:$J$156</c:f>
              <c:numCache>
                <c:formatCode>General</c:formatCode>
                <c:ptCount val="5"/>
                <c:pt idx="0">
                  <c:v>5</c:v>
                </c:pt>
                <c:pt idx="1">
                  <c:v>5</c:v>
                </c:pt>
                <c:pt idx="2">
                  <c:v>5</c:v>
                </c:pt>
                <c:pt idx="3">
                  <c:v>5</c:v>
                </c:pt>
                <c:pt idx="4">
                  <c:v>5</c:v>
                </c:pt>
              </c:numCache>
            </c:numRef>
          </c:val>
          <c:extLst>
            <c:ext xmlns:c16="http://schemas.microsoft.com/office/drawing/2014/chart" uri="{C3380CC4-5D6E-409C-BE32-E72D297353CC}">
              <c16:uniqueId val="{00000001-B048-476B-96DD-98F945A99EDC}"/>
            </c:ext>
          </c:extLst>
        </c:ser>
        <c:dLbls>
          <c:showLegendKey val="0"/>
          <c:showVal val="0"/>
          <c:showCatName val="0"/>
          <c:showSerName val="0"/>
          <c:showPercent val="0"/>
          <c:showBubbleSize val="0"/>
        </c:dLbls>
        <c:axId val="-636270256"/>
        <c:axId val="-636272976"/>
        <c:extLst>
          <c:ext xmlns:c15="http://schemas.microsoft.com/office/drawing/2012/chart" uri="{02D57815-91ED-43cb-92C2-25804820EDAC}">
            <c15:filteredRadarSeries>
              <c15:ser>
                <c:idx val="1"/>
                <c:order val="1"/>
                <c:tx>
                  <c:strRef>
                    <c:extLst>
                      <c:ext uri="{02D57815-91ED-43cb-92C2-25804820EDAC}">
                        <c15:formulaRef>
                          <c15:sqref>Grille_analyse!$I$151</c15:sqref>
                        </c15:formulaRef>
                      </c:ext>
                    </c:extLst>
                    <c:strCache>
                      <c:ptCount val="1"/>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cat>
                  <c:strRef>
                    <c:extLst>
                      <c:ext uri="{02D57815-91ED-43cb-92C2-25804820EDAC}">
                        <c15:formulaRef>
                          <c15:sqref>Grille_analyse!$G$152:$G$156</c15:sqref>
                        </c15:formulaRef>
                      </c:ext>
                    </c:extLst>
                    <c:strCache>
                      <c:ptCount val="5"/>
                      <c:pt idx="0">
                        <c:v>Objectifs</c:v>
                      </c:pt>
                      <c:pt idx="1">
                        <c:v>Méthode</c:v>
                      </c:pt>
                      <c:pt idx="2">
                        <c:v>Mise en œuvre</c:v>
                      </c:pt>
                      <c:pt idx="3">
                        <c:v>Moyens</c:v>
                      </c:pt>
                      <c:pt idx="4">
                        <c:v>Suivi - Evaluation</c:v>
                      </c:pt>
                    </c:strCache>
                  </c:strRef>
                </c:cat>
                <c:val>
                  <c:numRef>
                    <c:extLst>
                      <c:ext uri="{02D57815-91ED-43cb-92C2-25804820EDAC}">
                        <c15:formulaRef>
                          <c15:sqref>Grille_analyse!$I$152:$I$156</c15:sqref>
                        </c15:formulaRef>
                      </c:ext>
                    </c:extLst>
                    <c:numCache>
                      <c:formatCode>General</c:formatCode>
                      <c:ptCount val="5"/>
                    </c:numCache>
                  </c:numRef>
                </c:val>
                <c:extLst>
                  <c:ext xmlns:c16="http://schemas.microsoft.com/office/drawing/2014/chart" uri="{C3380CC4-5D6E-409C-BE32-E72D297353CC}">
                    <c16:uniqueId val="{00000002-B048-476B-96DD-98F945A99EDC}"/>
                  </c:ext>
                </c:extLst>
              </c15:ser>
            </c15:filteredRadarSeries>
            <c15:filteredRadarSeries>
              <c15:ser>
                <c:idx val="3"/>
                <c:order val="3"/>
                <c:tx>
                  <c:strRef>
                    <c:extLst xmlns:c15="http://schemas.microsoft.com/office/drawing/2012/chart">
                      <c:ext xmlns:c15="http://schemas.microsoft.com/office/drawing/2012/chart" uri="{02D57815-91ED-43cb-92C2-25804820EDAC}">
                        <c15:formulaRef>
                          <c15:sqref>Grille_analyse!$K$151</c15:sqref>
                        </c15:formulaRef>
                      </c:ext>
                    </c:extLst>
                    <c:strCache>
                      <c:ptCount val="1"/>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cat>
                  <c:strRef>
                    <c:extLst xmlns:c15="http://schemas.microsoft.com/office/drawing/2012/chart">
                      <c:ext xmlns:c15="http://schemas.microsoft.com/office/drawing/2012/chart" uri="{02D57815-91ED-43cb-92C2-25804820EDAC}">
                        <c15:formulaRef>
                          <c15:sqref>Grille_analyse!$G$152:$G$156</c15:sqref>
                        </c15:formulaRef>
                      </c:ext>
                    </c:extLst>
                    <c:strCache>
                      <c:ptCount val="5"/>
                      <c:pt idx="0">
                        <c:v>Objectifs</c:v>
                      </c:pt>
                      <c:pt idx="1">
                        <c:v>Méthode</c:v>
                      </c:pt>
                      <c:pt idx="2">
                        <c:v>Mise en œuvre</c:v>
                      </c:pt>
                      <c:pt idx="3">
                        <c:v>Moyens</c:v>
                      </c:pt>
                      <c:pt idx="4">
                        <c:v>Suivi - Evaluation</c:v>
                      </c:pt>
                    </c:strCache>
                  </c:strRef>
                </c:cat>
                <c:val>
                  <c:numRef>
                    <c:extLst xmlns:c15="http://schemas.microsoft.com/office/drawing/2012/chart">
                      <c:ext xmlns:c15="http://schemas.microsoft.com/office/drawing/2012/chart" uri="{02D57815-91ED-43cb-92C2-25804820EDAC}">
                        <c15:formulaRef>
                          <c15:sqref>Grille_analyse!$K$152:$K$156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B048-476B-96DD-98F945A99EDC}"/>
                  </c:ext>
                </c:extLst>
              </c15:ser>
            </c15:filteredRadarSeries>
          </c:ext>
        </c:extLst>
      </c:radarChart>
      <c:catAx>
        <c:axId val="-636270256"/>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36272976"/>
        <c:crosses val="autoZero"/>
        <c:auto val="1"/>
        <c:lblAlgn val="ctr"/>
        <c:lblOffset val="100"/>
        <c:noMultiLvlLbl val="0"/>
      </c:catAx>
      <c:valAx>
        <c:axId val="-636272976"/>
        <c:scaling>
          <c:orientation val="minMax"/>
        </c:scaling>
        <c:delete val="0"/>
        <c:axPos val="l"/>
        <c:majorGridlines>
          <c:spPr>
            <a:ln w="9525"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50000"/>
                    <a:lumOff val="50000"/>
                  </a:schemeClr>
                </a:solidFill>
                <a:latin typeface="+mn-lt"/>
                <a:ea typeface="+mn-ea"/>
                <a:cs typeface="+mn-cs"/>
              </a:defRPr>
            </a:pPr>
            <a:endParaRPr lang="fr-FR"/>
          </a:p>
        </c:txPr>
        <c:crossAx val="-636270256"/>
        <c:crosses val="autoZero"/>
        <c:crossBetween val="between"/>
        <c:majorUnit val="2"/>
        <c:minorUnit val="2"/>
      </c:valAx>
      <c:spPr>
        <a:noFill/>
        <a:ln>
          <a:noFill/>
        </a:ln>
        <a:effectLst/>
      </c:spPr>
    </c:plotArea>
    <c:legend>
      <c:legendPos val="b"/>
      <c:layout>
        <c:manualLayout>
          <c:xMode val="edge"/>
          <c:yMode val="edge"/>
          <c:x val="0.75604641037422071"/>
          <c:y val="2.1742210952212258E-2"/>
          <c:w val="0.22899540760105436"/>
          <c:h val="5.01316132038464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legend>
    <c:plotVisOnly val="1"/>
    <c:dispBlanksAs val="gap"/>
    <c:showDLblsOverMax val="0"/>
  </c:chart>
  <c:spPr>
    <a:noFill/>
    <a:ln w="25400" cap="flat" cmpd="sng" algn="ctr">
      <a:solidFill>
        <a:schemeClr val="tx1"/>
      </a:solidFill>
      <a:round/>
    </a:ln>
    <a:effectLst/>
  </c:spPr>
  <c:txPr>
    <a:bodyPr/>
    <a:lstStyle/>
    <a:p>
      <a:pPr>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hyperlink" Target="#'Page de garde'!Zone_d_impression"/><Relationship Id="rId6" Type="http://schemas.openxmlformats.org/officeDocument/2006/relationships/image" Target="../media/image15.png"/><Relationship Id="rId5" Type="http://schemas.openxmlformats.org/officeDocument/2006/relationships/image" Target="../media/image40.jpeg"/><Relationship Id="rId4" Type="http://schemas.openxmlformats.org/officeDocument/2006/relationships/image" Target="../media/image3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1.jpeg"/><Relationship Id="rId3" Type="http://schemas.openxmlformats.org/officeDocument/2006/relationships/hyperlink" Target="#'Page de garde'!A1"/><Relationship Id="rId7" Type="http://schemas.openxmlformats.org/officeDocument/2006/relationships/image" Target="../media/image15.png"/><Relationship Id="rId2" Type="http://schemas.openxmlformats.org/officeDocument/2006/relationships/image" Target="../media/image17.jpeg"/><Relationship Id="rId1" Type="http://schemas.openxmlformats.org/officeDocument/2006/relationships/hyperlink" Target="#'Page de garde'!Zone_d_impression"/><Relationship Id="rId6" Type="http://schemas.openxmlformats.org/officeDocument/2006/relationships/image" Target="../media/image33.jpeg"/><Relationship Id="rId5" Type="http://schemas.openxmlformats.org/officeDocument/2006/relationships/image" Target="../media/image32.png"/><Relationship Id="rId4"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44.jpeg"/><Relationship Id="rId13" Type="http://schemas.openxmlformats.org/officeDocument/2006/relationships/image" Target="../media/image15.png"/><Relationship Id="rId3" Type="http://schemas.openxmlformats.org/officeDocument/2006/relationships/hyperlink" Target="#Grille_analyse!A1"/><Relationship Id="rId7" Type="http://schemas.openxmlformats.org/officeDocument/2006/relationships/image" Target="../media/image20.png"/><Relationship Id="rId12" Type="http://schemas.openxmlformats.org/officeDocument/2006/relationships/chart" Target="../charts/chart1.xml"/><Relationship Id="rId2" Type="http://schemas.openxmlformats.org/officeDocument/2006/relationships/image" Target="../media/image17.jpeg"/><Relationship Id="rId1" Type="http://schemas.openxmlformats.org/officeDocument/2006/relationships/hyperlink" Target="#'0 - Page de garde'!Zone_d_impression"/><Relationship Id="rId6" Type="http://schemas.openxmlformats.org/officeDocument/2006/relationships/image" Target="../media/image43.png"/><Relationship Id="rId11" Type="http://schemas.openxmlformats.org/officeDocument/2006/relationships/image" Target="../media/image47.png"/><Relationship Id="rId5" Type="http://schemas.openxmlformats.org/officeDocument/2006/relationships/image" Target="../media/image4.png"/><Relationship Id="rId10" Type="http://schemas.openxmlformats.org/officeDocument/2006/relationships/image" Target="../media/image46.png"/><Relationship Id="rId4" Type="http://schemas.openxmlformats.org/officeDocument/2006/relationships/image" Target="../media/image42.png"/><Relationship Id="rId9" Type="http://schemas.openxmlformats.org/officeDocument/2006/relationships/image" Target="../media/image45.png"/><Relationship Id="rId14"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3" Type="http://schemas.openxmlformats.org/officeDocument/2006/relationships/hyperlink" Target="#'Page de garde'!Zone_d_impression"/><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hyperlink" Target="#Objectifs!Zone_d_impression"/><Relationship Id="rId13" Type="http://schemas.openxmlformats.org/officeDocument/2006/relationships/image" Target="../media/image9.jpeg"/><Relationship Id="rId18" Type="http://schemas.openxmlformats.org/officeDocument/2006/relationships/image" Target="../media/image12.png"/><Relationship Id="rId3" Type="http://schemas.openxmlformats.org/officeDocument/2006/relationships/image" Target="../media/image4.png"/><Relationship Id="rId21" Type="http://schemas.openxmlformats.org/officeDocument/2006/relationships/image" Target="../media/image14.png"/><Relationship Id="rId7" Type="http://schemas.openxmlformats.org/officeDocument/2006/relationships/image" Target="../media/image6.png"/><Relationship Id="rId12" Type="http://schemas.openxmlformats.org/officeDocument/2006/relationships/hyperlink" Target="#Financement!Zone_d_impression"/><Relationship Id="rId17" Type="http://schemas.openxmlformats.org/officeDocument/2006/relationships/image" Target="../media/image11.png"/><Relationship Id="rId2" Type="http://schemas.openxmlformats.org/officeDocument/2006/relationships/hyperlink" Target="#Identification!Zone_d_impression"/><Relationship Id="rId16" Type="http://schemas.openxmlformats.org/officeDocument/2006/relationships/hyperlink" Target="#Couverture_territoriale!Zone_d_impression"/><Relationship Id="rId20" Type="http://schemas.openxmlformats.org/officeDocument/2006/relationships/hyperlink" Target="#Evaluation!Zone_d_impression"/><Relationship Id="rId1" Type="http://schemas.openxmlformats.org/officeDocument/2006/relationships/image" Target="../media/image3.jpeg"/><Relationship Id="rId6" Type="http://schemas.openxmlformats.org/officeDocument/2006/relationships/hyperlink" Target="#Motivations!Zone_d_impression"/><Relationship Id="rId11" Type="http://schemas.openxmlformats.org/officeDocument/2006/relationships/image" Target="../media/image8.png"/><Relationship Id="rId5" Type="http://schemas.openxmlformats.org/officeDocument/2006/relationships/image" Target="../media/image5.png"/><Relationship Id="rId15" Type="http://schemas.openxmlformats.org/officeDocument/2006/relationships/image" Target="../media/image10.png"/><Relationship Id="rId23" Type="http://schemas.openxmlformats.org/officeDocument/2006/relationships/image" Target="../media/image16.jpeg"/><Relationship Id="rId10" Type="http://schemas.openxmlformats.org/officeDocument/2006/relationships/hyperlink" Target="#'Mise en oeuvre'!Zone_d_impression"/><Relationship Id="rId19" Type="http://schemas.openxmlformats.org/officeDocument/2006/relationships/image" Target="../media/image13.jpeg"/><Relationship Id="rId4" Type="http://schemas.openxmlformats.org/officeDocument/2006/relationships/hyperlink" Target="#Th&#233;matiques!Zone_d_impression"/><Relationship Id="rId9" Type="http://schemas.openxmlformats.org/officeDocument/2006/relationships/image" Target="../media/image7.png"/><Relationship Id="rId14" Type="http://schemas.openxmlformats.org/officeDocument/2006/relationships/hyperlink" Target="#'Lisez-moi'!Impression_des_titres"/><Relationship Id="rId22"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7.jpeg"/><Relationship Id="rId7" Type="http://schemas.openxmlformats.org/officeDocument/2006/relationships/image" Target="../media/image21.jpeg"/><Relationship Id="rId2" Type="http://schemas.openxmlformats.org/officeDocument/2006/relationships/image" Target="../media/image3.jpeg"/><Relationship Id="rId1" Type="http://schemas.openxmlformats.org/officeDocument/2006/relationships/hyperlink" Target="#'Page de garde'!Zone_d_impression"/><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9"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3.jpeg"/><Relationship Id="rId7" Type="http://schemas.openxmlformats.org/officeDocument/2006/relationships/image" Target="../media/image25.jpeg"/><Relationship Id="rId2" Type="http://schemas.openxmlformats.org/officeDocument/2006/relationships/image" Target="../media/image20.png"/><Relationship Id="rId1" Type="http://schemas.openxmlformats.org/officeDocument/2006/relationships/image" Target="../media/image18.png"/><Relationship Id="rId6" Type="http://schemas.openxmlformats.org/officeDocument/2006/relationships/hyperlink" Target="#'Page de garde'!Zone_d_impression"/><Relationship Id="rId5" Type="http://schemas.openxmlformats.org/officeDocument/2006/relationships/image" Target="../media/image24.jpe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8" Type="http://schemas.openxmlformats.org/officeDocument/2006/relationships/image" Target="../media/image30.jpeg"/><Relationship Id="rId3" Type="http://schemas.openxmlformats.org/officeDocument/2006/relationships/image" Target="../media/image26.png"/><Relationship Id="rId7" Type="http://schemas.openxmlformats.org/officeDocument/2006/relationships/image" Target="../media/image15.png"/><Relationship Id="rId2" Type="http://schemas.openxmlformats.org/officeDocument/2006/relationships/image" Target="../media/image25.jpeg"/><Relationship Id="rId1" Type="http://schemas.openxmlformats.org/officeDocument/2006/relationships/hyperlink" Target="#'Page de garde'!Zone_d_impression"/><Relationship Id="rId6" Type="http://schemas.openxmlformats.org/officeDocument/2006/relationships/image" Target="../media/image29.jpeg"/><Relationship Id="rId5" Type="http://schemas.openxmlformats.org/officeDocument/2006/relationships/image" Target="../media/image28.png"/><Relationship Id="rId4" Type="http://schemas.openxmlformats.org/officeDocument/2006/relationships/image" Target="../media/image27.png"/></Relationships>
</file>

<file path=xl/drawings/_rels/drawing7.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7.jpeg"/><Relationship Id="rId7" Type="http://schemas.openxmlformats.org/officeDocument/2006/relationships/image" Target="../media/image34.jpeg"/><Relationship Id="rId2" Type="http://schemas.openxmlformats.org/officeDocument/2006/relationships/image" Target="../media/image31.jpeg"/><Relationship Id="rId1" Type="http://schemas.openxmlformats.org/officeDocument/2006/relationships/hyperlink" Target="#'Page de garde'!Zone_d_impression"/><Relationship Id="rId6" Type="http://schemas.openxmlformats.org/officeDocument/2006/relationships/image" Target="../media/image33.jpeg"/><Relationship Id="rId5" Type="http://schemas.openxmlformats.org/officeDocument/2006/relationships/image" Target="../media/image32.png"/><Relationship Id="rId4" Type="http://schemas.openxmlformats.org/officeDocument/2006/relationships/image" Target="../media/image6.png"/><Relationship Id="rId9" Type="http://schemas.openxmlformats.org/officeDocument/2006/relationships/image" Target="../media/image3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hyperlink" Target="#'Page de garde'!Zone_d_impression"/></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38.jpeg"/><Relationship Id="rId2" Type="http://schemas.openxmlformats.org/officeDocument/2006/relationships/image" Target="../media/image17.jpeg"/><Relationship Id="rId1" Type="http://schemas.openxmlformats.org/officeDocument/2006/relationships/hyperlink" Target="#'Page de garde'!Zone_d_impression"/><Relationship Id="rId6" Type="http://schemas.openxmlformats.org/officeDocument/2006/relationships/image" Target="../media/image15.png"/><Relationship Id="rId5" Type="http://schemas.openxmlformats.org/officeDocument/2006/relationships/image" Target="../media/image37.jpeg"/><Relationship Id="rId4"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xdr:from>
      <xdr:col>0</xdr:col>
      <xdr:colOff>121829</xdr:colOff>
      <xdr:row>89</xdr:row>
      <xdr:rowOff>27295</xdr:rowOff>
    </xdr:from>
    <xdr:to>
      <xdr:col>2</xdr:col>
      <xdr:colOff>66673</xdr:colOff>
      <xdr:row>90</xdr:row>
      <xdr:rowOff>105186</xdr:rowOff>
    </xdr:to>
    <xdr:sp macro="" textlink="">
      <xdr:nvSpPr>
        <xdr:cNvPr id="4" name="Ellipse 3">
          <a:extLst>
            <a:ext uri="{FF2B5EF4-FFF2-40B4-BE49-F238E27FC236}">
              <a16:creationId xmlns:a16="http://schemas.microsoft.com/office/drawing/2014/main" id="{00000000-0008-0000-0000-000004000000}"/>
            </a:ext>
          </a:extLst>
        </xdr:cNvPr>
        <xdr:cNvSpPr/>
      </xdr:nvSpPr>
      <xdr:spPr>
        <a:xfrm>
          <a:off x="121829" y="9866960"/>
          <a:ext cx="199978" cy="188449"/>
        </a:xfrm>
        <a:prstGeom prst="ellipse">
          <a:avLst/>
        </a:prstGeom>
        <a:solidFill>
          <a:schemeClr val="accent6">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121829</xdr:colOff>
      <xdr:row>22</xdr:row>
      <xdr:rowOff>27295</xdr:rowOff>
    </xdr:from>
    <xdr:to>
      <xdr:col>2</xdr:col>
      <xdr:colOff>66673</xdr:colOff>
      <xdr:row>23</xdr:row>
      <xdr:rowOff>105186</xdr:rowOff>
    </xdr:to>
    <xdr:sp macro="" textlink="">
      <xdr:nvSpPr>
        <xdr:cNvPr id="5" name="Ellipse 4">
          <a:extLst>
            <a:ext uri="{FF2B5EF4-FFF2-40B4-BE49-F238E27FC236}">
              <a16:creationId xmlns:a16="http://schemas.microsoft.com/office/drawing/2014/main" id="{00000000-0008-0000-0000-000005000000}"/>
            </a:ext>
          </a:extLst>
        </xdr:cNvPr>
        <xdr:cNvSpPr/>
      </xdr:nvSpPr>
      <xdr:spPr>
        <a:xfrm>
          <a:off x="121829" y="2459572"/>
          <a:ext cx="199978" cy="188449"/>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60370</xdr:colOff>
      <xdr:row>135</xdr:row>
      <xdr:rowOff>46954</xdr:rowOff>
    </xdr:from>
    <xdr:to>
      <xdr:col>2</xdr:col>
      <xdr:colOff>67077</xdr:colOff>
      <xdr:row>136</xdr:row>
      <xdr:rowOff>60369</xdr:rowOff>
    </xdr:to>
    <xdr:sp macro="" textlink="">
      <xdr:nvSpPr>
        <xdr:cNvPr id="6" name="Ellipse 5">
          <a:extLst>
            <a:ext uri="{FF2B5EF4-FFF2-40B4-BE49-F238E27FC236}">
              <a16:creationId xmlns:a16="http://schemas.microsoft.com/office/drawing/2014/main" id="{00000000-0008-0000-0000-000006000000}"/>
            </a:ext>
          </a:extLst>
        </xdr:cNvPr>
        <xdr:cNvSpPr/>
      </xdr:nvSpPr>
      <xdr:spPr>
        <a:xfrm>
          <a:off x="182201" y="14998989"/>
          <a:ext cx="128539" cy="124171"/>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53662</xdr:colOff>
      <xdr:row>138</xdr:row>
      <xdr:rowOff>53662</xdr:rowOff>
    </xdr:from>
    <xdr:to>
      <xdr:col>2</xdr:col>
      <xdr:colOff>60369</xdr:colOff>
      <xdr:row>139</xdr:row>
      <xdr:rowOff>67077</xdr:rowOff>
    </xdr:to>
    <xdr:sp macro="" textlink="">
      <xdr:nvSpPr>
        <xdr:cNvPr id="7" name="Ellipse 6">
          <a:extLst>
            <a:ext uri="{FF2B5EF4-FFF2-40B4-BE49-F238E27FC236}">
              <a16:creationId xmlns:a16="http://schemas.microsoft.com/office/drawing/2014/main" id="{00000000-0008-0000-0000-000007000000}"/>
            </a:ext>
          </a:extLst>
        </xdr:cNvPr>
        <xdr:cNvSpPr/>
      </xdr:nvSpPr>
      <xdr:spPr>
        <a:xfrm>
          <a:off x="174401" y="15904067"/>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53663</xdr:colOff>
      <xdr:row>141</xdr:row>
      <xdr:rowOff>46955</xdr:rowOff>
    </xdr:from>
    <xdr:to>
      <xdr:col>2</xdr:col>
      <xdr:colOff>60370</xdr:colOff>
      <xdr:row>142</xdr:row>
      <xdr:rowOff>60370</xdr:rowOff>
    </xdr:to>
    <xdr:sp macro="" textlink="">
      <xdr:nvSpPr>
        <xdr:cNvPr id="8" name="Ellipse 7">
          <a:extLst>
            <a:ext uri="{FF2B5EF4-FFF2-40B4-BE49-F238E27FC236}">
              <a16:creationId xmlns:a16="http://schemas.microsoft.com/office/drawing/2014/main" id="{00000000-0008-0000-0000-000008000000}"/>
            </a:ext>
          </a:extLst>
        </xdr:cNvPr>
        <xdr:cNvSpPr/>
      </xdr:nvSpPr>
      <xdr:spPr>
        <a:xfrm>
          <a:off x="174402" y="16239455"/>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135</xdr:row>
      <xdr:rowOff>46954</xdr:rowOff>
    </xdr:from>
    <xdr:to>
      <xdr:col>26</xdr:col>
      <xdr:colOff>67077</xdr:colOff>
      <xdr:row>136</xdr:row>
      <xdr:rowOff>60369</xdr:rowOff>
    </xdr:to>
    <xdr:sp macro="" textlink="">
      <xdr:nvSpPr>
        <xdr:cNvPr id="9" name="Ellipse 8">
          <a:extLst>
            <a:ext uri="{FF2B5EF4-FFF2-40B4-BE49-F238E27FC236}">
              <a16:creationId xmlns:a16="http://schemas.microsoft.com/office/drawing/2014/main" id="{00000000-0008-0000-0000-000009000000}"/>
            </a:ext>
          </a:extLst>
        </xdr:cNvPr>
        <xdr:cNvSpPr/>
      </xdr:nvSpPr>
      <xdr:spPr>
        <a:xfrm>
          <a:off x="181109" y="15555264"/>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53662</xdr:colOff>
      <xdr:row>138</xdr:row>
      <xdr:rowOff>53662</xdr:rowOff>
    </xdr:from>
    <xdr:to>
      <xdr:col>26</xdr:col>
      <xdr:colOff>60369</xdr:colOff>
      <xdr:row>139</xdr:row>
      <xdr:rowOff>67077</xdr:rowOff>
    </xdr:to>
    <xdr:sp macro="" textlink="">
      <xdr:nvSpPr>
        <xdr:cNvPr id="10" name="Ellipse 9">
          <a:extLst>
            <a:ext uri="{FF2B5EF4-FFF2-40B4-BE49-F238E27FC236}">
              <a16:creationId xmlns:a16="http://schemas.microsoft.com/office/drawing/2014/main" id="{00000000-0008-0000-0000-00000A000000}"/>
            </a:ext>
          </a:extLst>
        </xdr:cNvPr>
        <xdr:cNvSpPr/>
      </xdr:nvSpPr>
      <xdr:spPr>
        <a:xfrm>
          <a:off x="174401" y="15904067"/>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53663</xdr:colOff>
      <xdr:row>141</xdr:row>
      <xdr:rowOff>46955</xdr:rowOff>
    </xdr:from>
    <xdr:to>
      <xdr:col>26</xdr:col>
      <xdr:colOff>60370</xdr:colOff>
      <xdr:row>142</xdr:row>
      <xdr:rowOff>60370</xdr:rowOff>
    </xdr:to>
    <xdr:sp macro="" textlink="">
      <xdr:nvSpPr>
        <xdr:cNvPr id="11" name="Ellipse 10">
          <a:extLst>
            <a:ext uri="{FF2B5EF4-FFF2-40B4-BE49-F238E27FC236}">
              <a16:creationId xmlns:a16="http://schemas.microsoft.com/office/drawing/2014/main" id="{00000000-0008-0000-0000-00000B000000}"/>
            </a:ext>
          </a:extLst>
        </xdr:cNvPr>
        <xdr:cNvSpPr/>
      </xdr:nvSpPr>
      <xdr:spPr>
        <a:xfrm>
          <a:off x="174402" y="16239455"/>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121829</xdr:colOff>
      <xdr:row>173</xdr:row>
      <xdr:rowOff>44303</xdr:rowOff>
    </xdr:from>
    <xdr:to>
      <xdr:col>2</xdr:col>
      <xdr:colOff>66673</xdr:colOff>
      <xdr:row>175</xdr:row>
      <xdr:rowOff>11636</xdr:rowOff>
    </xdr:to>
    <xdr:sp macro="" textlink="">
      <xdr:nvSpPr>
        <xdr:cNvPr id="12" name="Ellipse 11">
          <a:extLst>
            <a:ext uri="{FF2B5EF4-FFF2-40B4-BE49-F238E27FC236}">
              <a16:creationId xmlns:a16="http://schemas.microsoft.com/office/drawing/2014/main" id="{00000000-0008-0000-0000-00000C000000}"/>
            </a:ext>
          </a:extLst>
        </xdr:cNvPr>
        <xdr:cNvSpPr/>
      </xdr:nvSpPr>
      <xdr:spPr>
        <a:xfrm>
          <a:off x="121829" y="9901570"/>
          <a:ext cx="188507" cy="188845"/>
        </a:xfrm>
        <a:prstGeom prst="ellipse">
          <a:avLst/>
        </a:prstGeom>
        <a:solidFill>
          <a:schemeClr val="accent6">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38407</xdr:colOff>
      <xdr:row>237</xdr:row>
      <xdr:rowOff>46090</xdr:rowOff>
    </xdr:from>
    <xdr:to>
      <xdr:col>6</xdr:col>
      <xdr:colOff>45114</xdr:colOff>
      <xdr:row>238</xdr:row>
      <xdr:rowOff>59504</xdr:rowOff>
    </xdr:to>
    <xdr:sp macro="" textlink="">
      <xdr:nvSpPr>
        <xdr:cNvPr id="13" name="Ellipse 12">
          <a:extLst>
            <a:ext uri="{FF2B5EF4-FFF2-40B4-BE49-F238E27FC236}">
              <a16:creationId xmlns:a16="http://schemas.microsoft.com/office/drawing/2014/main" id="{00000000-0008-0000-0000-00000D000000}"/>
            </a:ext>
          </a:extLst>
        </xdr:cNvPr>
        <xdr:cNvSpPr/>
      </xdr:nvSpPr>
      <xdr:spPr>
        <a:xfrm>
          <a:off x="652923" y="27691634"/>
          <a:ext cx="129610" cy="128636"/>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38407</xdr:colOff>
      <xdr:row>237</xdr:row>
      <xdr:rowOff>46090</xdr:rowOff>
    </xdr:from>
    <xdr:to>
      <xdr:col>22</xdr:col>
      <xdr:colOff>45114</xdr:colOff>
      <xdr:row>238</xdr:row>
      <xdr:rowOff>59504</xdr:rowOff>
    </xdr:to>
    <xdr:sp macro="" textlink="">
      <xdr:nvSpPr>
        <xdr:cNvPr id="14" name="Ellipse 13">
          <a:extLst>
            <a:ext uri="{FF2B5EF4-FFF2-40B4-BE49-F238E27FC236}">
              <a16:creationId xmlns:a16="http://schemas.microsoft.com/office/drawing/2014/main" id="{00000000-0008-0000-0000-00000E000000}"/>
            </a:ext>
          </a:extLst>
        </xdr:cNvPr>
        <xdr:cNvSpPr/>
      </xdr:nvSpPr>
      <xdr:spPr>
        <a:xfrm>
          <a:off x="652923" y="27691634"/>
          <a:ext cx="129610" cy="128636"/>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37</xdr:col>
      <xdr:colOff>38407</xdr:colOff>
      <xdr:row>237</xdr:row>
      <xdr:rowOff>46090</xdr:rowOff>
    </xdr:from>
    <xdr:to>
      <xdr:col>38</xdr:col>
      <xdr:colOff>45114</xdr:colOff>
      <xdr:row>238</xdr:row>
      <xdr:rowOff>59504</xdr:rowOff>
    </xdr:to>
    <xdr:sp macro="" textlink="">
      <xdr:nvSpPr>
        <xdr:cNvPr id="15" name="Ellipse 14">
          <a:extLst>
            <a:ext uri="{FF2B5EF4-FFF2-40B4-BE49-F238E27FC236}">
              <a16:creationId xmlns:a16="http://schemas.microsoft.com/office/drawing/2014/main" id="{00000000-0008-0000-0000-00000F000000}"/>
            </a:ext>
          </a:extLst>
        </xdr:cNvPr>
        <xdr:cNvSpPr/>
      </xdr:nvSpPr>
      <xdr:spPr>
        <a:xfrm>
          <a:off x="2619375" y="27691634"/>
          <a:ext cx="129610" cy="128636"/>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104861</xdr:colOff>
      <xdr:row>246</xdr:row>
      <xdr:rowOff>46090</xdr:rowOff>
    </xdr:from>
    <xdr:to>
      <xdr:col>2</xdr:col>
      <xdr:colOff>111567</xdr:colOff>
      <xdr:row>247</xdr:row>
      <xdr:rowOff>59504</xdr:rowOff>
    </xdr:to>
    <xdr:sp macro="" textlink="">
      <xdr:nvSpPr>
        <xdr:cNvPr id="16" name="Ellipse 15">
          <a:extLst>
            <a:ext uri="{FF2B5EF4-FFF2-40B4-BE49-F238E27FC236}">
              <a16:creationId xmlns:a16="http://schemas.microsoft.com/office/drawing/2014/main" id="{00000000-0008-0000-0000-000010000000}"/>
            </a:ext>
          </a:extLst>
        </xdr:cNvPr>
        <xdr:cNvSpPr/>
      </xdr:nvSpPr>
      <xdr:spPr>
        <a:xfrm>
          <a:off x="226692" y="28526948"/>
          <a:ext cx="128538" cy="12970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34</xdr:col>
      <xdr:colOff>55021</xdr:colOff>
      <xdr:row>246</xdr:row>
      <xdr:rowOff>51628</xdr:rowOff>
    </xdr:from>
    <xdr:to>
      <xdr:col>35</xdr:col>
      <xdr:colOff>61727</xdr:colOff>
      <xdr:row>247</xdr:row>
      <xdr:rowOff>65042</xdr:rowOff>
    </xdr:to>
    <xdr:sp macro="" textlink="">
      <xdr:nvSpPr>
        <xdr:cNvPr id="18" name="Ellipse 17">
          <a:extLst>
            <a:ext uri="{FF2B5EF4-FFF2-40B4-BE49-F238E27FC236}">
              <a16:creationId xmlns:a16="http://schemas.microsoft.com/office/drawing/2014/main" id="{00000000-0008-0000-0000-000012000000}"/>
            </a:ext>
          </a:extLst>
        </xdr:cNvPr>
        <xdr:cNvSpPr/>
      </xdr:nvSpPr>
      <xdr:spPr>
        <a:xfrm>
          <a:off x="4197288" y="28532486"/>
          <a:ext cx="128538" cy="12970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77172</xdr:colOff>
      <xdr:row>246</xdr:row>
      <xdr:rowOff>46090</xdr:rowOff>
    </xdr:from>
    <xdr:to>
      <xdr:col>19</xdr:col>
      <xdr:colOff>83879</xdr:colOff>
      <xdr:row>247</xdr:row>
      <xdr:rowOff>59504</xdr:rowOff>
    </xdr:to>
    <xdr:sp macro="" textlink="">
      <xdr:nvSpPr>
        <xdr:cNvPr id="19" name="Ellipse 18">
          <a:extLst>
            <a:ext uri="{FF2B5EF4-FFF2-40B4-BE49-F238E27FC236}">
              <a16:creationId xmlns:a16="http://schemas.microsoft.com/office/drawing/2014/main" id="{00000000-0008-0000-0000-000013000000}"/>
            </a:ext>
          </a:extLst>
        </xdr:cNvPr>
        <xdr:cNvSpPr/>
      </xdr:nvSpPr>
      <xdr:spPr>
        <a:xfrm>
          <a:off x="2270137" y="28526948"/>
          <a:ext cx="128539" cy="12970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104861</xdr:colOff>
      <xdr:row>249</xdr:row>
      <xdr:rowOff>46089</xdr:rowOff>
    </xdr:from>
    <xdr:to>
      <xdr:col>2</xdr:col>
      <xdr:colOff>111567</xdr:colOff>
      <xdr:row>250</xdr:row>
      <xdr:rowOff>59503</xdr:rowOff>
    </xdr:to>
    <xdr:sp macro="" textlink="">
      <xdr:nvSpPr>
        <xdr:cNvPr id="21" name="Ellipse 20">
          <a:extLst>
            <a:ext uri="{FF2B5EF4-FFF2-40B4-BE49-F238E27FC236}">
              <a16:creationId xmlns:a16="http://schemas.microsoft.com/office/drawing/2014/main" id="{00000000-0008-0000-0000-000015000000}"/>
            </a:ext>
          </a:extLst>
        </xdr:cNvPr>
        <xdr:cNvSpPr/>
      </xdr:nvSpPr>
      <xdr:spPr>
        <a:xfrm>
          <a:off x="226692" y="28875827"/>
          <a:ext cx="128538" cy="129708"/>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257</xdr:row>
      <xdr:rowOff>11076</xdr:rowOff>
    </xdr:from>
    <xdr:to>
      <xdr:col>2</xdr:col>
      <xdr:colOff>72211</xdr:colOff>
      <xdr:row>258</xdr:row>
      <xdr:rowOff>94703</xdr:rowOff>
    </xdr:to>
    <xdr:sp macro="" textlink="">
      <xdr:nvSpPr>
        <xdr:cNvPr id="22" name="Ellipse 21">
          <a:extLst>
            <a:ext uri="{FF2B5EF4-FFF2-40B4-BE49-F238E27FC236}">
              <a16:creationId xmlns:a16="http://schemas.microsoft.com/office/drawing/2014/main" id="{00000000-0008-0000-0000-000016000000}"/>
            </a:ext>
          </a:extLst>
        </xdr:cNvPr>
        <xdr:cNvSpPr/>
      </xdr:nvSpPr>
      <xdr:spPr>
        <a:xfrm>
          <a:off x="127367" y="29887457"/>
          <a:ext cx="188507" cy="199920"/>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263</xdr:row>
      <xdr:rowOff>46954</xdr:rowOff>
    </xdr:from>
    <xdr:to>
      <xdr:col>26</xdr:col>
      <xdr:colOff>67077</xdr:colOff>
      <xdr:row>264</xdr:row>
      <xdr:rowOff>60369</xdr:rowOff>
    </xdr:to>
    <xdr:sp macro="" textlink="">
      <xdr:nvSpPr>
        <xdr:cNvPr id="24" name="Ellipse 23">
          <a:extLst>
            <a:ext uri="{FF2B5EF4-FFF2-40B4-BE49-F238E27FC236}">
              <a16:creationId xmlns:a16="http://schemas.microsoft.com/office/drawing/2014/main" id="{00000000-0008-0000-0000-000018000000}"/>
            </a:ext>
          </a:extLst>
        </xdr:cNvPr>
        <xdr:cNvSpPr/>
      </xdr:nvSpPr>
      <xdr:spPr>
        <a:xfrm>
          <a:off x="3106155" y="15746591"/>
          <a:ext cx="128538" cy="129708"/>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266</xdr:row>
      <xdr:rowOff>46954</xdr:rowOff>
    </xdr:from>
    <xdr:to>
      <xdr:col>26</xdr:col>
      <xdr:colOff>67077</xdr:colOff>
      <xdr:row>267</xdr:row>
      <xdr:rowOff>60369</xdr:rowOff>
    </xdr:to>
    <xdr:sp macro="" textlink="">
      <xdr:nvSpPr>
        <xdr:cNvPr id="26" name="Ellipse 25">
          <a:extLst>
            <a:ext uri="{FF2B5EF4-FFF2-40B4-BE49-F238E27FC236}">
              <a16:creationId xmlns:a16="http://schemas.microsoft.com/office/drawing/2014/main" id="{00000000-0008-0000-0000-00001A000000}"/>
            </a:ext>
          </a:extLst>
        </xdr:cNvPr>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269</xdr:row>
      <xdr:rowOff>46954</xdr:rowOff>
    </xdr:from>
    <xdr:to>
      <xdr:col>26</xdr:col>
      <xdr:colOff>67077</xdr:colOff>
      <xdr:row>270</xdr:row>
      <xdr:rowOff>60369</xdr:rowOff>
    </xdr:to>
    <xdr:sp macro="" textlink="">
      <xdr:nvSpPr>
        <xdr:cNvPr id="28" name="Ellipse 27">
          <a:extLst>
            <a:ext uri="{FF2B5EF4-FFF2-40B4-BE49-F238E27FC236}">
              <a16:creationId xmlns:a16="http://schemas.microsoft.com/office/drawing/2014/main" id="{00000000-0008-0000-0000-00001C000000}"/>
            </a:ext>
          </a:extLst>
        </xdr:cNvPr>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272</xdr:row>
      <xdr:rowOff>46954</xdr:rowOff>
    </xdr:from>
    <xdr:to>
      <xdr:col>26</xdr:col>
      <xdr:colOff>67077</xdr:colOff>
      <xdr:row>273</xdr:row>
      <xdr:rowOff>60369</xdr:rowOff>
    </xdr:to>
    <xdr:sp macro="" textlink="">
      <xdr:nvSpPr>
        <xdr:cNvPr id="30" name="Ellipse 29">
          <a:extLst>
            <a:ext uri="{FF2B5EF4-FFF2-40B4-BE49-F238E27FC236}">
              <a16:creationId xmlns:a16="http://schemas.microsoft.com/office/drawing/2014/main" id="{00000000-0008-0000-0000-00001E000000}"/>
            </a:ext>
          </a:extLst>
        </xdr:cNvPr>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275</xdr:row>
      <xdr:rowOff>46954</xdr:rowOff>
    </xdr:from>
    <xdr:to>
      <xdr:col>26</xdr:col>
      <xdr:colOff>67077</xdr:colOff>
      <xdr:row>276</xdr:row>
      <xdr:rowOff>60369</xdr:rowOff>
    </xdr:to>
    <xdr:sp macro="" textlink="">
      <xdr:nvSpPr>
        <xdr:cNvPr id="31" name="Ellipse 30">
          <a:extLst>
            <a:ext uri="{FF2B5EF4-FFF2-40B4-BE49-F238E27FC236}">
              <a16:creationId xmlns:a16="http://schemas.microsoft.com/office/drawing/2014/main" id="{00000000-0008-0000-0000-00001F000000}"/>
            </a:ext>
          </a:extLst>
        </xdr:cNvPr>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340</xdr:row>
      <xdr:rowOff>11076</xdr:rowOff>
    </xdr:from>
    <xdr:to>
      <xdr:col>2</xdr:col>
      <xdr:colOff>72211</xdr:colOff>
      <xdr:row>341</xdr:row>
      <xdr:rowOff>94703</xdr:rowOff>
    </xdr:to>
    <xdr:sp macro="" textlink="">
      <xdr:nvSpPr>
        <xdr:cNvPr id="32" name="Ellipse 31">
          <a:extLst>
            <a:ext uri="{FF2B5EF4-FFF2-40B4-BE49-F238E27FC236}">
              <a16:creationId xmlns:a16="http://schemas.microsoft.com/office/drawing/2014/main" id="{00000000-0008-0000-0000-000020000000}"/>
            </a:ext>
          </a:extLst>
        </xdr:cNvPr>
        <xdr:cNvSpPr/>
      </xdr:nvSpPr>
      <xdr:spPr>
        <a:xfrm>
          <a:off x="133103" y="28415987"/>
          <a:ext cx="194242" cy="194185"/>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11476</xdr:colOff>
      <xdr:row>346</xdr:row>
      <xdr:rowOff>68856</xdr:rowOff>
    </xdr:from>
    <xdr:to>
      <xdr:col>2</xdr:col>
      <xdr:colOff>114759</xdr:colOff>
      <xdr:row>347</xdr:row>
      <xdr:rowOff>57380</xdr:rowOff>
    </xdr:to>
    <xdr:sp macro="" textlink="">
      <xdr:nvSpPr>
        <xdr:cNvPr id="41" name="Rectangle 40">
          <a:extLst>
            <a:ext uri="{FF2B5EF4-FFF2-40B4-BE49-F238E27FC236}">
              <a16:creationId xmlns:a16="http://schemas.microsoft.com/office/drawing/2014/main" id="{00000000-0008-0000-0000-000029000000}"/>
            </a:ext>
          </a:extLst>
        </xdr:cNvPr>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346</xdr:row>
      <xdr:rowOff>68856</xdr:rowOff>
    </xdr:from>
    <xdr:to>
      <xdr:col>18</xdr:col>
      <xdr:colOff>114759</xdr:colOff>
      <xdr:row>347</xdr:row>
      <xdr:rowOff>57380</xdr:rowOff>
    </xdr:to>
    <xdr:sp macro="" textlink="">
      <xdr:nvSpPr>
        <xdr:cNvPr id="43" name="Rectangle 42">
          <a:extLst>
            <a:ext uri="{FF2B5EF4-FFF2-40B4-BE49-F238E27FC236}">
              <a16:creationId xmlns:a16="http://schemas.microsoft.com/office/drawing/2014/main" id="{00000000-0008-0000-0000-00002B000000}"/>
            </a:ext>
          </a:extLst>
        </xdr:cNvPr>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346</xdr:row>
      <xdr:rowOff>68856</xdr:rowOff>
    </xdr:from>
    <xdr:to>
      <xdr:col>34</xdr:col>
      <xdr:colOff>114759</xdr:colOff>
      <xdr:row>347</xdr:row>
      <xdr:rowOff>57380</xdr:rowOff>
    </xdr:to>
    <xdr:sp macro="" textlink="">
      <xdr:nvSpPr>
        <xdr:cNvPr id="44" name="Rectangle 43">
          <a:extLst>
            <a:ext uri="{FF2B5EF4-FFF2-40B4-BE49-F238E27FC236}">
              <a16:creationId xmlns:a16="http://schemas.microsoft.com/office/drawing/2014/main" id="{00000000-0008-0000-0000-00002C000000}"/>
            </a:ext>
          </a:extLst>
        </xdr:cNvPr>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349</xdr:row>
      <xdr:rowOff>68856</xdr:rowOff>
    </xdr:from>
    <xdr:to>
      <xdr:col>2</xdr:col>
      <xdr:colOff>114759</xdr:colOff>
      <xdr:row>350</xdr:row>
      <xdr:rowOff>57380</xdr:rowOff>
    </xdr:to>
    <xdr:sp macro="" textlink="">
      <xdr:nvSpPr>
        <xdr:cNvPr id="45" name="Rectangle 44">
          <a:extLst>
            <a:ext uri="{FF2B5EF4-FFF2-40B4-BE49-F238E27FC236}">
              <a16:creationId xmlns:a16="http://schemas.microsoft.com/office/drawing/2014/main" id="{00000000-0008-0000-0000-00002D000000}"/>
            </a:ext>
          </a:extLst>
        </xdr:cNvPr>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349</xdr:row>
      <xdr:rowOff>68856</xdr:rowOff>
    </xdr:from>
    <xdr:to>
      <xdr:col>18</xdr:col>
      <xdr:colOff>114759</xdr:colOff>
      <xdr:row>350</xdr:row>
      <xdr:rowOff>57380</xdr:rowOff>
    </xdr:to>
    <xdr:sp macro="" textlink="">
      <xdr:nvSpPr>
        <xdr:cNvPr id="46" name="Rectangle 45">
          <a:extLst>
            <a:ext uri="{FF2B5EF4-FFF2-40B4-BE49-F238E27FC236}">
              <a16:creationId xmlns:a16="http://schemas.microsoft.com/office/drawing/2014/main" id="{00000000-0008-0000-0000-00002E000000}"/>
            </a:ext>
          </a:extLst>
        </xdr:cNvPr>
        <xdr:cNvSpPr/>
      </xdr:nvSpPr>
      <xdr:spPr>
        <a:xfrm>
          <a:off x="2283705"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349</xdr:row>
      <xdr:rowOff>68856</xdr:rowOff>
    </xdr:from>
    <xdr:to>
      <xdr:col>34</xdr:col>
      <xdr:colOff>114759</xdr:colOff>
      <xdr:row>350</xdr:row>
      <xdr:rowOff>57380</xdr:rowOff>
    </xdr:to>
    <xdr:sp macro="" textlink="">
      <xdr:nvSpPr>
        <xdr:cNvPr id="47" name="Rectangle 46">
          <a:extLst>
            <a:ext uri="{FF2B5EF4-FFF2-40B4-BE49-F238E27FC236}">
              <a16:creationId xmlns:a16="http://schemas.microsoft.com/office/drawing/2014/main" id="{00000000-0008-0000-0000-00002F000000}"/>
            </a:ext>
          </a:extLst>
        </xdr:cNvPr>
        <xdr:cNvSpPr/>
      </xdr:nvSpPr>
      <xdr:spPr>
        <a:xfrm>
          <a:off x="4303464"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352</xdr:row>
      <xdr:rowOff>68856</xdr:rowOff>
    </xdr:from>
    <xdr:to>
      <xdr:col>2</xdr:col>
      <xdr:colOff>114759</xdr:colOff>
      <xdr:row>353</xdr:row>
      <xdr:rowOff>57380</xdr:rowOff>
    </xdr:to>
    <xdr:sp macro="" textlink="">
      <xdr:nvSpPr>
        <xdr:cNvPr id="51" name="Rectangle 50">
          <a:extLst>
            <a:ext uri="{FF2B5EF4-FFF2-40B4-BE49-F238E27FC236}">
              <a16:creationId xmlns:a16="http://schemas.microsoft.com/office/drawing/2014/main" id="{00000000-0008-0000-0000-000033000000}"/>
            </a:ext>
          </a:extLst>
        </xdr:cNvPr>
        <xdr:cNvSpPr/>
      </xdr:nvSpPr>
      <xdr:spPr>
        <a:xfrm>
          <a:off x="263946" y="40223043"/>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352</xdr:row>
      <xdr:rowOff>68856</xdr:rowOff>
    </xdr:from>
    <xdr:to>
      <xdr:col>18</xdr:col>
      <xdr:colOff>114759</xdr:colOff>
      <xdr:row>353</xdr:row>
      <xdr:rowOff>57380</xdr:rowOff>
    </xdr:to>
    <xdr:sp macro="" textlink="">
      <xdr:nvSpPr>
        <xdr:cNvPr id="52" name="Rectangle 51">
          <a:extLst>
            <a:ext uri="{FF2B5EF4-FFF2-40B4-BE49-F238E27FC236}">
              <a16:creationId xmlns:a16="http://schemas.microsoft.com/office/drawing/2014/main" id="{00000000-0008-0000-0000-000034000000}"/>
            </a:ext>
          </a:extLst>
        </xdr:cNvPr>
        <xdr:cNvSpPr/>
      </xdr:nvSpPr>
      <xdr:spPr>
        <a:xfrm>
          <a:off x="2283705" y="40223043"/>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352</xdr:row>
      <xdr:rowOff>68856</xdr:rowOff>
    </xdr:from>
    <xdr:to>
      <xdr:col>34</xdr:col>
      <xdr:colOff>114759</xdr:colOff>
      <xdr:row>353</xdr:row>
      <xdr:rowOff>57380</xdr:rowOff>
    </xdr:to>
    <xdr:sp macro="" textlink="">
      <xdr:nvSpPr>
        <xdr:cNvPr id="53" name="Rectangle 52">
          <a:extLst>
            <a:ext uri="{FF2B5EF4-FFF2-40B4-BE49-F238E27FC236}">
              <a16:creationId xmlns:a16="http://schemas.microsoft.com/office/drawing/2014/main" id="{00000000-0008-0000-0000-000035000000}"/>
            </a:ext>
          </a:extLst>
        </xdr:cNvPr>
        <xdr:cNvSpPr/>
      </xdr:nvSpPr>
      <xdr:spPr>
        <a:xfrm>
          <a:off x="4303464" y="40223043"/>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361</xdr:row>
      <xdr:rowOff>68856</xdr:rowOff>
    </xdr:from>
    <xdr:to>
      <xdr:col>2</xdr:col>
      <xdr:colOff>114759</xdr:colOff>
      <xdr:row>362</xdr:row>
      <xdr:rowOff>57380</xdr:rowOff>
    </xdr:to>
    <xdr:sp macro="" textlink="">
      <xdr:nvSpPr>
        <xdr:cNvPr id="54" name="Rectangle 53">
          <a:extLst>
            <a:ext uri="{FF2B5EF4-FFF2-40B4-BE49-F238E27FC236}">
              <a16:creationId xmlns:a16="http://schemas.microsoft.com/office/drawing/2014/main" id="{00000000-0008-0000-0000-000036000000}"/>
            </a:ext>
          </a:extLst>
        </xdr:cNvPr>
        <xdr:cNvSpPr/>
      </xdr:nvSpPr>
      <xdr:spPr>
        <a:xfrm>
          <a:off x="263946"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355</xdr:row>
      <xdr:rowOff>68856</xdr:rowOff>
    </xdr:from>
    <xdr:to>
      <xdr:col>2</xdr:col>
      <xdr:colOff>114759</xdr:colOff>
      <xdr:row>356</xdr:row>
      <xdr:rowOff>57380</xdr:rowOff>
    </xdr:to>
    <xdr:sp macro="" textlink="">
      <xdr:nvSpPr>
        <xdr:cNvPr id="57" name="Rectangle 56">
          <a:extLst>
            <a:ext uri="{FF2B5EF4-FFF2-40B4-BE49-F238E27FC236}">
              <a16:creationId xmlns:a16="http://schemas.microsoft.com/office/drawing/2014/main" id="{00000000-0008-0000-0000-000039000000}"/>
            </a:ext>
          </a:extLst>
        </xdr:cNvPr>
        <xdr:cNvSpPr/>
      </xdr:nvSpPr>
      <xdr:spPr>
        <a:xfrm>
          <a:off x="263946"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355</xdr:row>
      <xdr:rowOff>68856</xdr:rowOff>
    </xdr:from>
    <xdr:to>
      <xdr:col>18</xdr:col>
      <xdr:colOff>114759</xdr:colOff>
      <xdr:row>356</xdr:row>
      <xdr:rowOff>57380</xdr:rowOff>
    </xdr:to>
    <xdr:sp macro="" textlink="">
      <xdr:nvSpPr>
        <xdr:cNvPr id="58" name="Rectangle 57">
          <a:extLst>
            <a:ext uri="{FF2B5EF4-FFF2-40B4-BE49-F238E27FC236}">
              <a16:creationId xmlns:a16="http://schemas.microsoft.com/office/drawing/2014/main" id="{00000000-0008-0000-0000-00003A000000}"/>
            </a:ext>
          </a:extLst>
        </xdr:cNvPr>
        <xdr:cNvSpPr/>
      </xdr:nvSpPr>
      <xdr:spPr>
        <a:xfrm>
          <a:off x="2157470"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355</xdr:row>
      <xdr:rowOff>68856</xdr:rowOff>
    </xdr:from>
    <xdr:to>
      <xdr:col>34</xdr:col>
      <xdr:colOff>114759</xdr:colOff>
      <xdr:row>356</xdr:row>
      <xdr:rowOff>57380</xdr:rowOff>
    </xdr:to>
    <xdr:sp macro="" textlink="">
      <xdr:nvSpPr>
        <xdr:cNvPr id="59" name="Rectangle 58">
          <a:extLst>
            <a:ext uri="{FF2B5EF4-FFF2-40B4-BE49-F238E27FC236}">
              <a16:creationId xmlns:a16="http://schemas.microsoft.com/office/drawing/2014/main" id="{00000000-0008-0000-0000-00003B000000}"/>
            </a:ext>
          </a:extLst>
        </xdr:cNvPr>
        <xdr:cNvSpPr/>
      </xdr:nvSpPr>
      <xdr:spPr>
        <a:xfrm>
          <a:off x="4050994"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368</xdr:row>
      <xdr:rowOff>68856</xdr:rowOff>
    </xdr:from>
    <xdr:to>
      <xdr:col>2</xdr:col>
      <xdr:colOff>114759</xdr:colOff>
      <xdr:row>369</xdr:row>
      <xdr:rowOff>57380</xdr:rowOff>
    </xdr:to>
    <xdr:sp macro="" textlink="">
      <xdr:nvSpPr>
        <xdr:cNvPr id="60" name="Rectangle 59">
          <a:extLst>
            <a:ext uri="{FF2B5EF4-FFF2-40B4-BE49-F238E27FC236}">
              <a16:creationId xmlns:a16="http://schemas.microsoft.com/office/drawing/2014/main" id="{00000000-0008-0000-0000-00003C000000}"/>
            </a:ext>
          </a:extLst>
        </xdr:cNvPr>
        <xdr:cNvSpPr/>
      </xdr:nvSpPr>
      <xdr:spPr>
        <a:xfrm>
          <a:off x="262685" y="40701878"/>
          <a:ext cx="103283" cy="103661"/>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368</xdr:row>
      <xdr:rowOff>68856</xdr:rowOff>
    </xdr:from>
    <xdr:to>
      <xdr:col>18</xdr:col>
      <xdr:colOff>114759</xdr:colOff>
      <xdr:row>369</xdr:row>
      <xdr:rowOff>57380</xdr:rowOff>
    </xdr:to>
    <xdr:sp macro="" textlink="">
      <xdr:nvSpPr>
        <xdr:cNvPr id="61" name="Rectangle 60">
          <a:extLst>
            <a:ext uri="{FF2B5EF4-FFF2-40B4-BE49-F238E27FC236}">
              <a16:creationId xmlns:a16="http://schemas.microsoft.com/office/drawing/2014/main" id="{00000000-0008-0000-0000-00003D000000}"/>
            </a:ext>
          </a:extLst>
        </xdr:cNvPr>
        <xdr:cNvSpPr/>
      </xdr:nvSpPr>
      <xdr:spPr>
        <a:xfrm>
          <a:off x="2146751" y="40701878"/>
          <a:ext cx="103283" cy="103661"/>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368</xdr:row>
      <xdr:rowOff>68856</xdr:rowOff>
    </xdr:from>
    <xdr:to>
      <xdr:col>34</xdr:col>
      <xdr:colOff>114759</xdr:colOff>
      <xdr:row>369</xdr:row>
      <xdr:rowOff>57380</xdr:rowOff>
    </xdr:to>
    <xdr:sp macro="" textlink="">
      <xdr:nvSpPr>
        <xdr:cNvPr id="62" name="Rectangle 61">
          <a:extLst>
            <a:ext uri="{FF2B5EF4-FFF2-40B4-BE49-F238E27FC236}">
              <a16:creationId xmlns:a16="http://schemas.microsoft.com/office/drawing/2014/main" id="{00000000-0008-0000-0000-00003E000000}"/>
            </a:ext>
          </a:extLst>
        </xdr:cNvPr>
        <xdr:cNvSpPr/>
      </xdr:nvSpPr>
      <xdr:spPr>
        <a:xfrm>
          <a:off x="4030817" y="40701878"/>
          <a:ext cx="103283" cy="103661"/>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358</xdr:row>
      <xdr:rowOff>68856</xdr:rowOff>
    </xdr:from>
    <xdr:to>
      <xdr:col>2</xdr:col>
      <xdr:colOff>114759</xdr:colOff>
      <xdr:row>359</xdr:row>
      <xdr:rowOff>57380</xdr:rowOff>
    </xdr:to>
    <xdr:sp macro="" textlink="">
      <xdr:nvSpPr>
        <xdr:cNvPr id="63" name="Rectangle 62">
          <a:extLst>
            <a:ext uri="{FF2B5EF4-FFF2-40B4-BE49-F238E27FC236}">
              <a16:creationId xmlns:a16="http://schemas.microsoft.com/office/drawing/2014/main" id="{00000000-0008-0000-0000-00003F000000}"/>
            </a:ext>
          </a:extLst>
        </xdr:cNvPr>
        <xdr:cNvSpPr/>
      </xdr:nvSpPr>
      <xdr:spPr>
        <a:xfrm>
          <a:off x="260591" y="41788356"/>
          <a:ext cx="103283" cy="105755"/>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358</xdr:row>
      <xdr:rowOff>68856</xdr:rowOff>
    </xdr:from>
    <xdr:to>
      <xdr:col>18</xdr:col>
      <xdr:colOff>114759</xdr:colOff>
      <xdr:row>359</xdr:row>
      <xdr:rowOff>57380</xdr:rowOff>
    </xdr:to>
    <xdr:sp macro="" textlink="">
      <xdr:nvSpPr>
        <xdr:cNvPr id="64" name="Rectangle 63">
          <a:extLst>
            <a:ext uri="{FF2B5EF4-FFF2-40B4-BE49-F238E27FC236}">
              <a16:creationId xmlns:a16="http://schemas.microsoft.com/office/drawing/2014/main" id="{00000000-0008-0000-0000-000040000000}"/>
            </a:ext>
          </a:extLst>
        </xdr:cNvPr>
        <xdr:cNvSpPr/>
      </xdr:nvSpPr>
      <xdr:spPr>
        <a:xfrm>
          <a:off x="2128957" y="41788356"/>
          <a:ext cx="103283" cy="105755"/>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358</xdr:row>
      <xdr:rowOff>68856</xdr:rowOff>
    </xdr:from>
    <xdr:to>
      <xdr:col>34</xdr:col>
      <xdr:colOff>114759</xdr:colOff>
      <xdr:row>359</xdr:row>
      <xdr:rowOff>57380</xdr:rowOff>
    </xdr:to>
    <xdr:sp macro="" textlink="">
      <xdr:nvSpPr>
        <xdr:cNvPr id="65" name="Rectangle 64">
          <a:extLst>
            <a:ext uri="{FF2B5EF4-FFF2-40B4-BE49-F238E27FC236}">
              <a16:creationId xmlns:a16="http://schemas.microsoft.com/office/drawing/2014/main" id="{00000000-0008-0000-0000-000041000000}"/>
            </a:ext>
          </a:extLst>
        </xdr:cNvPr>
        <xdr:cNvSpPr/>
      </xdr:nvSpPr>
      <xdr:spPr>
        <a:xfrm>
          <a:off x="3997322" y="41788356"/>
          <a:ext cx="103283" cy="105755"/>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xdr:col>
      <xdr:colOff>5536</xdr:colOff>
      <xdr:row>508</xdr:row>
      <xdr:rowOff>11076</xdr:rowOff>
    </xdr:from>
    <xdr:to>
      <xdr:col>2</xdr:col>
      <xdr:colOff>72211</xdr:colOff>
      <xdr:row>509</xdr:row>
      <xdr:rowOff>94703</xdr:rowOff>
    </xdr:to>
    <xdr:sp macro="" textlink="">
      <xdr:nvSpPr>
        <xdr:cNvPr id="68" name="Ellipse 67">
          <a:extLst>
            <a:ext uri="{FF2B5EF4-FFF2-40B4-BE49-F238E27FC236}">
              <a16:creationId xmlns:a16="http://schemas.microsoft.com/office/drawing/2014/main" id="{00000000-0008-0000-0000-000044000000}"/>
            </a:ext>
          </a:extLst>
        </xdr:cNvPr>
        <xdr:cNvSpPr/>
      </xdr:nvSpPr>
      <xdr:spPr>
        <a:xfrm>
          <a:off x="126763" y="51394121"/>
          <a:ext cx="187903" cy="204855"/>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592</xdr:row>
      <xdr:rowOff>11076</xdr:rowOff>
    </xdr:from>
    <xdr:to>
      <xdr:col>2</xdr:col>
      <xdr:colOff>72211</xdr:colOff>
      <xdr:row>593</xdr:row>
      <xdr:rowOff>94703</xdr:rowOff>
    </xdr:to>
    <xdr:sp macro="" textlink="">
      <xdr:nvSpPr>
        <xdr:cNvPr id="69" name="Ellipse 68">
          <a:extLst>
            <a:ext uri="{FF2B5EF4-FFF2-40B4-BE49-F238E27FC236}">
              <a16:creationId xmlns:a16="http://schemas.microsoft.com/office/drawing/2014/main" id="{00000000-0008-0000-0000-000045000000}"/>
            </a:ext>
          </a:extLst>
        </xdr:cNvPr>
        <xdr:cNvSpPr/>
      </xdr:nvSpPr>
      <xdr:spPr>
        <a:xfrm>
          <a:off x="126763" y="51394121"/>
          <a:ext cx="187903" cy="204855"/>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424</xdr:row>
      <xdr:rowOff>11076</xdr:rowOff>
    </xdr:from>
    <xdr:to>
      <xdr:col>2</xdr:col>
      <xdr:colOff>72211</xdr:colOff>
      <xdr:row>425</xdr:row>
      <xdr:rowOff>94703</xdr:rowOff>
    </xdr:to>
    <xdr:sp macro="" textlink="">
      <xdr:nvSpPr>
        <xdr:cNvPr id="70" name="Ellipse 69">
          <a:extLst>
            <a:ext uri="{FF2B5EF4-FFF2-40B4-BE49-F238E27FC236}">
              <a16:creationId xmlns:a16="http://schemas.microsoft.com/office/drawing/2014/main" id="{00000000-0008-0000-0000-000046000000}"/>
            </a:ext>
          </a:extLst>
        </xdr:cNvPr>
        <xdr:cNvSpPr/>
      </xdr:nvSpPr>
      <xdr:spPr>
        <a:xfrm>
          <a:off x="126763" y="41211031"/>
          <a:ext cx="187903" cy="204854"/>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85725</xdr:colOff>
      <xdr:row>50</xdr:row>
      <xdr:rowOff>114300</xdr:rowOff>
    </xdr:from>
    <xdr:to>
      <xdr:col>2</xdr:col>
      <xdr:colOff>102298</xdr:colOff>
      <xdr:row>51</xdr:row>
      <xdr:rowOff>99275</xdr:rowOff>
    </xdr:to>
    <xdr:sp macro="" textlink="">
      <xdr:nvSpPr>
        <xdr:cNvPr id="51" name="Ellipse 50">
          <a:extLst>
            <a:ext uri="{FF2B5EF4-FFF2-40B4-BE49-F238E27FC236}">
              <a16:creationId xmlns:a16="http://schemas.microsoft.com/office/drawing/2014/main" id="{00000000-0008-0000-0A00-000033000000}"/>
            </a:ext>
          </a:extLst>
        </xdr:cNvPr>
        <xdr:cNvSpPr/>
      </xdr:nvSpPr>
      <xdr:spPr>
        <a:xfrm>
          <a:off x="266700" y="72675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0</xdr:colOff>
      <xdr:row>0</xdr:row>
      <xdr:rowOff>0</xdr:rowOff>
    </xdr:from>
    <xdr:ext cx="525568" cy="457165"/>
    <xdr:pic>
      <xdr:nvPicPr>
        <xdr:cNvPr id="4" name="Image 3">
          <a:hlinkClick xmlns:r="http://schemas.openxmlformats.org/officeDocument/2006/relationships" r:id="rId1" tooltip="Accueil"/>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twoCellAnchor>
    <xdr:from>
      <xdr:col>1</xdr:col>
      <xdr:colOff>73269</xdr:colOff>
      <xdr:row>13</xdr:row>
      <xdr:rowOff>48846</xdr:rowOff>
    </xdr:from>
    <xdr:to>
      <xdr:col>2</xdr:col>
      <xdr:colOff>89842</xdr:colOff>
      <xdr:row>14</xdr:row>
      <xdr:rowOff>90971</xdr:rowOff>
    </xdr:to>
    <xdr:sp macro="" textlink="">
      <xdr:nvSpPr>
        <xdr:cNvPr id="15" name="Ellipse 14">
          <a:extLst>
            <a:ext uri="{FF2B5EF4-FFF2-40B4-BE49-F238E27FC236}">
              <a16:creationId xmlns:a16="http://schemas.microsoft.com/office/drawing/2014/main" id="{00000000-0008-0000-0A00-00000F000000}"/>
            </a:ext>
          </a:extLst>
        </xdr:cNvPr>
        <xdr:cNvSpPr/>
      </xdr:nvSpPr>
      <xdr:spPr>
        <a:xfrm>
          <a:off x="254244" y="13307646"/>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114300</xdr:colOff>
      <xdr:row>16</xdr:row>
      <xdr:rowOff>95250</xdr:rowOff>
    </xdr:from>
    <xdr:to>
      <xdr:col>4</xdr:col>
      <xdr:colOff>76200</xdr:colOff>
      <xdr:row>17</xdr:row>
      <xdr:rowOff>85725</xdr:rowOff>
    </xdr:to>
    <xdr:sp macro="" textlink="">
      <xdr:nvSpPr>
        <xdr:cNvPr id="32" name="Rectangle 31">
          <a:extLst>
            <a:ext uri="{FF2B5EF4-FFF2-40B4-BE49-F238E27FC236}">
              <a16:creationId xmlns:a16="http://schemas.microsoft.com/office/drawing/2014/main" id="{00000000-0008-0000-0A00-000020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16</xdr:row>
      <xdr:rowOff>95250</xdr:rowOff>
    </xdr:from>
    <xdr:to>
      <xdr:col>26</xdr:col>
      <xdr:colOff>76200</xdr:colOff>
      <xdr:row>17</xdr:row>
      <xdr:rowOff>85725</xdr:rowOff>
    </xdr:to>
    <xdr:sp macro="" textlink="">
      <xdr:nvSpPr>
        <xdr:cNvPr id="33" name="Rectangle 32">
          <a:extLst>
            <a:ext uri="{FF2B5EF4-FFF2-40B4-BE49-F238E27FC236}">
              <a16:creationId xmlns:a16="http://schemas.microsoft.com/office/drawing/2014/main" id="{00000000-0008-0000-0A00-000021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19</xdr:row>
      <xdr:rowOff>95250</xdr:rowOff>
    </xdr:from>
    <xdr:to>
      <xdr:col>4</xdr:col>
      <xdr:colOff>76200</xdr:colOff>
      <xdr:row>20</xdr:row>
      <xdr:rowOff>85725</xdr:rowOff>
    </xdr:to>
    <xdr:sp macro="" textlink="">
      <xdr:nvSpPr>
        <xdr:cNvPr id="34" name="Rectangle 33">
          <a:extLst>
            <a:ext uri="{FF2B5EF4-FFF2-40B4-BE49-F238E27FC236}">
              <a16:creationId xmlns:a16="http://schemas.microsoft.com/office/drawing/2014/main" id="{00000000-0008-0000-0A00-000022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19</xdr:row>
      <xdr:rowOff>95250</xdr:rowOff>
    </xdr:from>
    <xdr:to>
      <xdr:col>26</xdr:col>
      <xdr:colOff>76200</xdr:colOff>
      <xdr:row>20</xdr:row>
      <xdr:rowOff>85725</xdr:rowOff>
    </xdr:to>
    <xdr:sp macro="" textlink="">
      <xdr:nvSpPr>
        <xdr:cNvPr id="35" name="Rectangle 34">
          <a:extLst>
            <a:ext uri="{FF2B5EF4-FFF2-40B4-BE49-F238E27FC236}">
              <a16:creationId xmlns:a16="http://schemas.microsoft.com/office/drawing/2014/main" id="{00000000-0008-0000-0A00-000023000000}"/>
            </a:ext>
          </a:extLst>
        </xdr:cNvPr>
        <xdr:cNvSpPr/>
      </xdr:nvSpPr>
      <xdr:spPr>
        <a:xfrm>
          <a:off x="463867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22</xdr:row>
      <xdr:rowOff>95250</xdr:rowOff>
    </xdr:from>
    <xdr:to>
      <xdr:col>4</xdr:col>
      <xdr:colOff>76200</xdr:colOff>
      <xdr:row>23</xdr:row>
      <xdr:rowOff>85725</xdr:rowOff>
    </xdr:to>
    <xdr:sp macro="" textlink="">
      <xdr:nvSpPr>
        <xdr:cNvPr id="36" name="Rectangle 35">
          <a:extLst>
            <a:ext uri="{FF2B5EF4-FFF2-40B4-BE49-F238E27FC236}">
              <a16:creationId xmlns:a16="http://schemas.microsoft.com/office/drawing/2014/main" id="{00000000-0008-0000-0A00-000024000000}"/>
            </a:ext>
          </a:extLst>
        </xdr:cNvPr>
        <xdr:cNvSpPr/>
      </xdr:nvSpPr>
      <xdr:spPr>
        <a:xfrm>
          <a:off x="657225" y="31432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22</xdr:row>
      <xdr:rowOff>95250</xdr:rowOff>
    </xdr:from>
    <xdr:to>
      <xdr:col>26</xdr:col>
      <xdr:colOff>76200</xdr:colOff>
      <xdr:row>23</xdr:row>
      <xdr:rowOff>85725</xdr:rowOff>
    </xdr:to>
    <xdr:sp macro="" textlink="">
      <xdr:nvSpPr>
        <xdr:cNvPr id="37" name="Rectangle 36">
          <a:extLst>
            <a:ext uri="{FF2B5EF4-FFF2-40B4-BE49-F238E27FC236}">
              <a16:creationId xmlns:a16="http://schemas.microsoft.com/office/drawing/2014/main" id="{00000000-0008-0000-0A00-000025000000}"/>
            </a:ext>
          </a:extLst>
        </xdr:cNvPr>
        <xdr:cNvSpPr/>
      </xdr:nvSpPr>
      <xdr:spPr>
        <a:xfrm>
          <a:off x="4638675" y="31432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25</xdr:row>
      <xdr:rowOff>95250</xdr:rowOff>
    </xdr:from>
    <xdr:to>
      <xdr:col>4</xdr:col>
      <xdr:colOff>76200</xdr:colOff>
      <xdr:row>26</xdr:row>
      <xdr:rowOff>85725</xdr:rowOff>
    </xdr:to>
    <xdr:sp macro="" textlink="">
      <xdr:nvSpPr>
        <xdr:cNvPr id="38" name="Rectangle 37">
          <a:extLst>
            <a:ext uri="{FF2B5EF4-FFF2-40B4-BE49-F238E27FC236}">
              <a16:creationId xmlns:a16="http://schemas.microsoft.com/office/drawing/2014/main" id="{00000000-0008-0000-0A00-000026000000}"/>
            </a:ext>
          </a:extLst>
        </xdr:cNvPr>
        <xdr:cNvSpPr/>
      </xdr:nvSpPr>
      <xdr:spPr>
        <a:xfrm>
          <a:off x="657225" y="36004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25</xdr:row>
      <xdr:rowOff>95250</xdr:rowOff>
    </xdr:from>
    <xdr:to>
      <xdr:col>26</xdr:col>
      <xdr:colOff>76200</xdr:colOff>
      <xdr:row>26</xdr:row>
      <xdr:rowOff>85725</xdr:rowOff>
    </xdr:to>
    <xdr:sp macro="" textlink="">
      <xdr:nvSpPr>
        <xdr:cNvPr id="39" name="Rectangle 38">
          <a:extLst>
            <a:ext uri="{FF2B5EF4-FFF2-40B4-BE49-F238E27FC236}">
              <a16:creationId xmlns:a16="http://schemas.microsoft.com/office/drawing/2014/main" id="{00000000-0008-0000-0A00-000027000000}"/>
            </a:ext>
          </a:extLst>
        </xdr:cNvPr>
        <xdr:cNvSpPr/>
      </xdr:nvSpPr>
      <xdr:spPr>
        <a:xfrm>
          <a:off x="4638675" y="36004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28</xdr:row>
      <xdr:rowOff>95250</xdr:rowOff>
    </xdr:from>
    <xdr:to>
      <xdr:col>4</xdr:col>
      <xdr:colOff>76200</xdr:colOff>
      <xdr:row>29</xdr:row>
      <xdr:rowOff>85725</xdr:rowOff>
    </xdr:to>
    <xdr:sp macro="" textlink="">
      <xdr:nvSpPr>
        <xdr:cNvPr id="40" name="Rectangle 39">
          <a:extLst>
            <a:ext uri="{FF2B5EF4-FFF2-40B4-BE49-F238E27FC236}">
              <a16:creationId xmlns:a16="http://schemas.microsoft.com/office/drawing/2014/main" id="{00000000-0008-0000-0A00-000028000000}"/>
            </a:ext>
          </a:extLst>
        </xdr:cNvPr>
        <xdr:cNvSpPr/>
      </xdr:nvSpPr>
      <xdr:spPr>
        <a:xfrm>
          <a:off x="657225" y="40576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31</xdr:row>
      <xdr:rowOff>95250</xdr:rowOff>
    </xdr:from>
    <xdr:to>
      <xdr:col>4</xdr:col>
      <xdr:colOff>76200</xdr:colOff>
      <xdr:row>32</xdr:row>
      <xdr:rowOff>85725</xdr:rowOff>
    </xdr:to>
    <xdr:sp macro="" textlink="">
      <xdr:nvSpPr>
        <xdr:cNvPr id="42" name="Rectangle 41">
          <a:extLst>
            <a:ext uri="{FF2B5EF4-FFF2-40B4-BE49-F238E27FC236}">
              <a16:creationId xmlns:a16="http://schemas.microsoft.com/office/drawing/2014/main" id="{00000000-0008-0000-0A00-00002A000000}"/>
            </a:ext>
          </a:extLst>
        </xdr:cNvPr>
        <xdr:cNvSpPr/>
      </xdr:nvSpPr>
      <xdr:spPr>
        <a:xfrm>
          <a:off x="657225" y="45148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oneCellAnchor>
    <xdr:from>
      <xdr:col>0</xdr:col>
      <xdr:colOff>0</xdr:colOff>
      <xdr:row>45</xdr:row>
      <xdr:rowOff>0</xdr:rowOff>
    </xdr:from>
    <xdr:ext cx="525568" cy="457165"/>
    <xdr:pic>
      <xdr:nvPicPr>
        <xdr:cNvPr id="50" name="Image 49">
          <a:hlinkClick xmlns:r="http://schemas.openxmlformats.org/officeDocument/2006/relationships" r:id="rId1" tooltip="Accueil"/>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twoCellAnchor>
    <xdr:from>
      <xdr:col>1</xdr:col>
      <xdr:colOff>76200</xdr:colOff>
      <xdr:row>53</xdr:row>
      <xdr:rowOff>28575</xdr:rowOff>
    </xdr:from>
    <xdr:to>
      <xdr:col>2</xdr:col>
      <xdr:colOff>92773</xdr:colOff>
      <xdr:row>54</xdr:row>
      <xdr:rowOff>70700</xdr:rowOff>
    </xdr:to>
    <xdr:sp macro="" textlink="">
      <xdr:nvSpPr>
        <xdr:cNvPr id="53" name="Ellipse 52">
          <a:extLst>
            <a:ext uri="{FF2B5EF4-FFF2-40B4-BE49-F238E27FC236}">
              <a16:creationId xmlns:a16="http://schemas.microsoft.com/office/drawing/2014/main" id="{00000000-0008-0000-0A00-000035000000}"/>
            </a:ext>
          </a:extLst>
        </xdr:cNvPr>
        <xdr:cNvSpPr/>
      </xdr:nvSpPr>
      <xdr:spPr>
        <a:xfrm>
          <a:off x="257175" y="7905750"/>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85725</xdr:colOff>
      <xdr:row>86</xdr:row>
      <xdr:rowOff>114300</xdr:rowOff>
    </xdr:from>
    <xdr:to>
      <xdr:col>2</xdr:col>
      <xdr:colOff>102298</xdr:colOff>
      <xdr:row>87</xdr:row>
      <xdr:rowOff>99275</xdr:rowOff>
    </xdr:to>
    <xdr:sp macro="" textlink="">
      <xdr:nvSpPr>
        <xdr:cNvPr id="54" name="Ellipse 53">
          <a:extLst>
            <a:ext uri="{FF2B5EF4-FFF2-40B4-BE49-F238E27FC236}">
              <a16:creationId xmlns:a16="http://schemas.microsoft.com/office/drawing/2014/main" id="{00000000-0008-0000-0A00-000036000000}"/>
            </a:ext>
          </a:extLst>
        </xdr:cNvPr>
        <xdr:cNvSpPr/>
      </xdr:nvSpPr>
      <xdr:spPr>
        <a:xfrm>
          <a:off x="266700" y="72675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0</xdr:colOff>
      <xdr:row>83</xdr:row>
      <xdr:rowOff>0</xdr:rowOff>
    </xdr:from>
    <xdr:ext cx="525568" cy="457165"/>
    <xdr:pic>
      <xdr:nvPicPr>
        <xdr:cNvPr id="55" name="Image 54">
          <a:hlinkClick xmlns:r="http://schemas.openxmlformats.org/officeDocument/2006/relationships" r:id="rId1" tooltip="Accueil"/>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391275"/>
          <a:ext cx="525568" cy="457165"/>
        </a:xfrm>
        <a:prstGeom prst="rect">
          <a:avLst/>
        </a:prstGeom>
      </xdr:spPr>
    </xdr:pic>
    <xdr:clientData/>
  </xdr:oneCellAnchor>
  <xdr:twoCellAnchor>
    <xdr:from>
      <xdr:col>1</xdr:col>
      <xdr:colOff>85725</xdr:colOff>
      <xdr:row>102</xdr:row>
      <xdr:rowOff>114300</xdr:rowOff>
    </xdr:from>
    <xdr:to>
      <xdr:col>2</xdr:col>
      <xdr:colOff>102298</xdr:colOff>
      <xdr:row>103</xdr:row>
      <xdr:rowOff>99275</xdr:rowOff>
    </xdr:to>
    <xdr:sp macro="" textlink="">
      <xdr:nvSpPr>
        <xdr:cNvPr id="56" name="Ellipse 55">
          <a:extLst>
            <a:ext uri="{FF2B5EF4-FFF2-40B4-BE49-F238E27FC236}">
              <a16:creationId xmlns:a16="http://schemas.microsoft.com/office/drawing/2014/main" id="{00000000-0008-0000-0A00-000038000000}"/>
            </a:ext>
          </a:extLst>
        </xdr:cNvPr>
        <xdr:cNvSpPr/>
      </xdr:nvSpPr>
      <xdr:spPr>
        <a:xfrm>
          <a:off x="266700" y="136302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45</xdr:col>
      <xdr:colOff>87634</xdr:colOff>
      <xdr:row>0</xdr:row>
      <xdr:rowOff>50804</xdr:rowOff>
    </xdr:from>
    <xdr:ext cx="332104" cy="332104"/>
    <xdr:pic>
      <xdr:nvPicPr>
        <xdr:cNvPr id="26" name="Image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oneCellAnchor>
    <xdr:from>
      <xdr:col>45</xdr:col>
      <xdr:colOff>87634</xdr:colOff>
      <xdr:row>45</xdr:row>
      <xdr:rowOff>50804</xdr:rowOff>
    </xdr:from>
    <xdr:ext cx="332104" cy="332104"/>
    <xdr:pic>
      <xdr:nvPicPr>
        <xdr:cNvPr id="27" name="Image 2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oneCellAnchor>
    <xdr:from>
      <xdr:col>45</xdr:col>
      <xdr:colOff>87634</xdr:colOff>
      <xdr:row>83</xdr:row>
      <xdr:rowOff>50804</xdr:rowOff>
    </xdr:from>
    <xdr:ext cx="332104" cy="332104"/>
    <xdr:pic>
      <xdr:nvPicPr>
        <xdr:cNvPr id="28" name="Image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29" name="Image 2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31" name="Image 30">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twoCellAnchor editAs="oneCell">
    <xdr:from>
      <xdr:col>23</xdr:col>
      <xdr:colOff>53067</xdr:colOff>
      <xdr:row>83</xdr:row>
      <xdr:rowOff>38101</xdr:rowOff>
    </xdr:from>
    <xdr:to>
      <xdr:col>26</xdr:col>
      <xdr:colOff>47624</xdr:colOff>
      <xdr:row>85</xdr:row>
      <xdr:rowOff>94237</xdr:rowOff>
    </xdr:to>
    <xdr:pic>
      <xdr:nvPicPr>
        <xdr:cNvPr id="48" name="Image 47">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83</xdr:row>
      <xdr:rowOff>0</xdr:rowOff>
    </xdr:from>
    <xdr:to>
      <xdr:col>30</xdr:col>
      <xdr:colOff>19050</xdr:colOff>
      <xdr:row>85</xdr:row>
      <xdr:rowOff>140382</xdr:rowOff>
    </xdr:to>
    <xdr:pic>
      <xdr:nvPicPr>
        <xdr:cNvPr id="52" name="Image 51">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oneCellAnchor>
    <xdr:from>
      <xdr:col>23</xdr:col>
      <xdr:colOff>53067</xdr:colOff>
      <xdr:row>45</xdr:row>
      <xdr:rowOff>38101</xdr:rowOff>
    </xdr:from>
    <xdr:ext cx="548563" cy="367156"/>
    <xdr:pic>
      <xdr:nvPicPr>
        <xdr:cNvPr id="57" name="Image 5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00439" y="38101"/>
          <a:ext cx="548563" cy="367156"/>
        </a:xfrm>
        <a:prstGeom prst="rect">
          <a:avLst/>
        </a:prstGeom>
      </xdr:spPr>
    </xdr:pic>
    <xdr:clientData/>
  </xdr:oneCellAnchor>
  <xdr:oneCellAnchor>
    <xdr:from>
      <xdr:col>27</xdr:col>
      <xdr:colOff>38099</xdr:colOff>
      <xdr:row>45</xdr:row>
      <xdr:rowOff>0</xdr:rowOff>
    </xdr:from>
    <xdr:ext cx="534956" cy="451402"/>
    <xdr:pic>
      <xdr:nvPicPr>
        <xdr:cNvPr id="59" name="Image 58">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24145" y="0"/>
          <a:ext cx="534956" cy="451402"/>
        </a:xfrm>
        <a:prstGeom prst="rect">
          <a:avLst/>
        </a:prstGeom>
      </xdr:spPr>
    </xdr:pic>
    <xdr:clientData/>
  </xdr:oneCellAnchor>
  <xdr:twoCellAnchor>
    <xdr:from>
      <xdr:col>25</xdr:col>
      <xdr:colOff>114300</xdr:colOff>
      <xdr:row>31</xdr:row>
      <xdr:rowOff>95250</xdr:rowOff>
    </xdr:from>
    <xdr:to>
      <xdr:col>26</xdr:col>
      <xdr:colOff>76200</xdr:colOff>
      <xdr:row>32</xdr:row>
      <xdr:rowOff>85725</xdr:rowOff>
    </xdr:to>
    <xdr:sp macro="" textlink="">
      <xdr:nvSpPr>
        <xdr:cNvPr id="43" name="Rectangle 42">
          <a:extLst>
            <a:ext uri="{FF2B5EF4-FFF2-40B4-BE49-F238E27FC236}">
              <a16:creationId xmlns:a16="http://schemas.microsoft.com/office/drawing/2014/main" id="{00000000-0008-0000-0A00-00002B000000}"/>
            </a:ext>
          </a:extLst>
        </xdr:cNvPr>
        <xdr:cNvSpPr/>
      </xdr:nvSpPr>
      <xdr:spPr>
        <a:xfrm>
          <a:off x="4731009" y="4177393"/>
          <a:ext cx="146569" cy="14598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editAs="oneCell">
    <xdr:from>
      <xdr:col>20</xdr:col>
      <xdr:colOff>77756</xdr:colOff>
      <xdr:row>0</xdr:row>
      <xdr:rowOff>0</xdr:rowOff>
    </xdr:from>
    <xdr:to>
      <xdr:col>22</xdr:col>
      <xdr:colOff>89419</xdr:colOff>
      <xdr:row>2</xdr:row>
      <xdr:rowOff>117605</xdr:rowOff>
    </xdr:to>
    <xdr:pic>
      <xdr:nvPicPr>
        <xdr:cNvPr id="41" name="Image 40"/>
        <xdr:cNvPicPr/>
      </xdr:nvPicPr>
      <xdr:blipFill>
        <a:blip xmlns:r="http://schemas.openxmlformats.org/officeDocument/2006/relationships" r:embed="rId6"/>
        <a:stretch>
          <a:fillRect/>
        </a:stretch>
      </xdr:blipFill>
      <xdr:spPr>
        <a:xfrm>
          <a:off x="3771123" y="0"/>
          <a:ext cx="381000" cy="428625"/>
        </a:xfrm>
        <a:prstGeom prst="rect">
          <a:avLst/>
        </a:prstGeom>
      </xdr:spPr>
    </xdr:pic>
    <xdr:clientData/>
  </xdr:twoCellAnchor>
  <xdr:twoCellAnchor editAs="oneCell">
    <xdr:from>
      <xdr:col>20</xdr:col>
      <xdr:colOff>58316</xdr:colOff>
      <xdr:row>83</xdr:row>
      <xdr:rowOff>9719</xdr:rowOff>
    </xdr:from>
    <xdr:to>
      <xdr:col>22</xdr:col>
      <xdr:colOff>69979</xdr:colOff>
      <xdr:row>85</xdr:row>
      <xdr:rowOff>127324</xdr:rowOff>
    </xdr:to>
    <xdr:pic>
      <xdr:nvPicPr>
        <xdr:cNvPr id="44" name="Image 43"/>
        <xdr:cNvPicPr/>
      </xdr:nvPicPr>
      <xdr:blipFill>
        <a:blip xmlns:r="http://schemas.openxmlformats.org/officeDocument/2006/relationships" r:embed="rId6"/>
        <a:stretch>
          <a:fillRect/>
        </a:stretch>
      </xdr:blipFill>
      <xdr:spPr>
        <a:xfrm>
          <a:off x="3751683" y="12557449"/>
          <a:ext cx="381000" cy="428625"/>
        </a:xfrm>
        <a:prstGeom prst="rect">
          <a:avLst/>
        </a:prstGeom>
      </xdr:spPr>
    </xdr:pic>
    <xdr:clientData/>
  </xdr:twoCellAnchor>
  <xdr:twoCellAnchor editAs="oneCell">
    <xdr:from>
      <xdr:col>20</xdr:col>
      <xdr:colOff>106914</xdr:colOff>
      <xdr:row>45</xdr:row>
      <xdr:rowOff>9719</xdr:rowOff>
    </xdr:from>
    <xdr:to>
      <xdr:col>22</xdr:col>
      <xdr:colOff>118577</xdr:colOff>
      <xdr:row>47</xdr:row>
      <xdr:rowOff>127323</xdr:rowOff>
    </xdr:to>
    <xdr:pic>
      <xdr:nvPicPr>
        <xdr:cNvPr id="45" name="Image 44"/>
        <xdr:cNvPicPr/>
      </xdr:nvPicPr>
      <xdr:blipFill>
        <a:blip xmlns:r="http://schemas.openxmlformats.org/officeDocument/2006/relationships" r:embed="rId6"/>
        <a:stretch>
          <a:fillRect/>
        </a:stretch>
      </xdr:blipFill>
      <xdr:spPr>
        <a:xfrm>
          <a:off x="3800281" y="6531428"/>
          <a:ext cx="381000" cy="428625"/>
        </a:xfrm>
        <a:prstGeom prst="rect">
          <a:avLst/>
        </a:prstGeom>
      </xdr:spPr>
    </xdr:pic>
    <xdr:clientData/>
  </xdr:twoCellAnchor>
  <xdr:twoCellAnchor>
    <xdr:from>
      <xdr:col>1</xdr:col>
      <xdr:colOff>76200</xdr:colOff>
      <xdr:row>56</xdr:row>
      <xdr:rowOff>28575</xdr:rowOff>
    </xdr:from>
    <xdr:to>
      <xdr:col>2</xdr:col>
      <xdr:colOff>92773</xdr:colOff>
      <xdr:row>57</xdr:row>
      <xdr:rowOff>70700</xdr:rowOff>
    </xdr:to>
    <xdr:sp macro="" textlink="">
      <xdr:nvSpPr>
        <xdr:cNvPr id="46" name="Ellipse 45">
          <a:extLst>
            <a:ext uri="{FF2B5EF4-FFF2-40B4-BE49-F238E27FC236}">
              <a16:creationId xmlns:a16="http://schemas.microsoft.com/office/drawing/2014/main" id="{00000000-0008-0000-0A00-000035000000}"/>
            </a:ext>
          </a:extLst>
        </xdr:cNvPr>
        <xdr:cNvSpPr/>
      </xdr:nvSpPr>
      <xdr:spPr>
        <a:xfrm>
          <a:off x="260868" y="7910998"/>
          <a:ext cx="201242" cy="197636"/>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30</xdr:col>
      <xdr:colOff>77755</xdr:colOff>
      <xdr:row>0</xdr:row>
      <xdr:rowOff>54429</xdr:rowOff>
    </xdr:from>
    <xdr:to>
      <xdr:col>32</xdr:col>
      <xdr:colOff>77910</xdr:colOff>
      <xdr:row>2</xdr:row>
      <xdr:rowOff>75514</xdr:rowOff>
    </xdr:to>
    <xdr:pic>
      <xdr:nvPicPr>
        <xdr:cNvPr id="47" name="Image 46" descr="\\cg56.fr\DFS-DGISS\DA-Autonomie-Dossiers\Conférence des financeurs\Outils de communication\CNSA\CDF_Logo_Departement_56\JPG\CDF_Logo_ Departement_56_CMJN.jpg"/>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76122" y="54429"/>
          <a:ext cx="373380" cy="332105"/>
        </a:xfrm>
        <a:prstGeom prst="rect">
          <a:avLst/>
        </a:prstGeom>
        <a:noFill/>
        <a:ln>
          <a:noFill/>
        </a:ln>
      </xdr:spPr>
    </xdr:pic>
    <xdr:clientData/>
  </xdr:twoCellAnchor>
  <xdr:twoCellAnchor editAs="oneCell">
    <xdr:from>
      <xdr:col>30</xdr:col>
      <xdr:colOff>85532</xdr:colOff>
      <xdr:row>45</xdr:row>
      <xdr:rowOff>62204</xdr:rowOff>
    </xdr:from>
    <xdr:to>
      <xdr:col>32</xdr:col>
      <xdr:colOff>85687</xdr:colOff>
      <xdr:row>47</xdr:row>
      <xdr:rowOff>83289</xdr:rowOff>
    </xdr:to>
    <xdr:pic>
      <xdr:nvPicPr>
        <xdr:cNvPr id="49" name="Image 48" descr="\\cg56.fr\DFS-DGISS\DA-Autonomie-Dossiers\Conférence des financeurs\Outils de communication\CNSA\CDF_Logo_Departement_56\JPG\CDF_Logo_ Departement_56_CMJN.jpg"/>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83899" y="6570306"/>
          <a:ext cx="373380" cy="33210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525568" cy="457165"/>
    <xdr:pic>
      <xdr:nvPicPr>
        <xdr:cNvPr id="3" name="Image 2">
          <a:hlinkClick xmlns:r="http://schemas.openxmlformats.org/officeDocument/2006/relationships" r:id="rId1" tooltip="Accueil"/>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oneCellAnchor>
    <xdr:from>
      <xdr:col>0</xdr:col>
      <xdr:colOff>0</xdr:colOff>
      <xdr:row>38</xdr:row>
      <xdr:rowOff>126353</xdr:rowOff>
    </xdr:from>
    <xdr:ext cx="525568" cy="457165"/>
    <xdr:pic>
      <xdr:nvPicPr>
        <xdr:cNvPr id="27" name="Image 26">
          <a:hlinkClick xmlns:r="http://schemas.openxmlformats.org/officeDocument/2006/relationships" r:id="rId3" tooltip="Accueil"/>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521710"/>
          <a:ext cx="525568" cy="457165"/>
        </a:xfrm>
        <a:prstGeom prst="rect">
          <a:avLst/>
        </a:prstGeom>
      </xdr:spPr>
    </xdr:pic>
    <xdr:clientData/>
  </xdr:oneCellAnchor>
  <xdr:oneCellAnchor>
    <xdr:from>
      <xdr:col>45</xdr:col>
      <xdr:colOff>87634</xdr:colOff>
      <xdr:row>0</xdr:row>
      <xdr:rowOff>51542</xdr:rowOff>
    </xdr:from>
    <xdr:ext cx="332104" cy="330627"/>
    <xdr:pic>
      <xdr:nvPicPr>
        <xdr:cNvPr id="6" name="Imag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88939" y="51542"/>
          <a:ext cx="332104" cy="330627"/>
        </a:xfrm>
        <a:prstGeom prst="rect">
          <a:avLst/>
        </a:prstGeom>
      </xdr:spPr>
    </xdr:pic>
    <xdr:clientData/>
  </xdr:oneCellAnchor>
  <xdr:oneCellAnchor>
    <xdr:from>
      <xdr:col>45</xdr:col>
      <xdr:colOff>87634</xdr:colOff>
      <xdr:row>39</xdr:row>
      <xdr:rowOff>51542</xdr:rowOff>
    </xdr:from>
    <xdr:ext cx="332104" cy="330627"/>
    <xdr:pic>
      <xdr:nvPicPr>
        <xdr:cNvPr id="7" name="Imag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88939" y="51542"/>
          <a:ext cx="332104" cy="330627"/>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8" name="Imag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10" name="Imag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twoCellAnchor editAs="oneCell">
    <xdr:from>
      <xdr:col>20</xdr:col>
      <xdr:colOff>62900</xdr:colOff>
      <xdr:row>0</xdr:row>
      <xdr:rowOff>0</xdr:rowOff>
    </xdr:from>
    <xdr:to>
      <xdr:col>22</xdr:col>
      <xdr:colOff>84466</xdr:colOff>
      <xdr:row>2</xdr:row>
      <xdr:rowOff>123106</xdr:rowOff>
    </xdr:to>
    <xdr:pic>
      <xdr:nvPicPr>
        <xdr:cNvPr id="11" name="Image 10"/>
        <xdr:cNvPicPr/>
      </xdr:nvPicPr>
      <xdr:blipFill>
        <a:blip xmlns:r="http://schemas.openxmlformats.org/officeDocument/2006/relationships" r:embed="rId7"/>
        <a:stretch>
          <a:fillRect/>
        </a:stretch>
      </xdr:blipFill>
      <xdr:spPr>
        <a:xfrm>
          <a:off x="3657240" y="0"/>
          <a:ext cx="381000" cy="428625"/>
        </a:xfrm>
        <a:prstGeom prst="rect">
          <a:avLst/>
        </a:prstGeom>
      </xdr:spPr>
    </xdr:pic>
    <xdr:clientData/>
  </xdr:twoCellAnchor>
  <xdr:twoCellAnchor editAs="oneCell">
    <xdr:from>
      <xdr:col>30</xdr:col>
      <xdr:colOff>91440</xdr:colOff>
      <xdr:row>0</xdr:row>
      <xdr:rowOff>38100</xdr:rowOff>
    </xdr:from>
    <xdr:to>
      <xdr:col>32</xdr:col>
      <xdr:colOff>83820</xdr:colOff>
      <xdr:row>2</xdr:row>
      <xdr:rowOff>65405</xdr:rowOff>
    </xdr:to>
    <xdr:pic>
      <xdr:nvPicPr>
        <xdr:cNvPr id="9" name="Image 8" descr="\\cg56.fr\DFS-DGISS\DA-Autonomie-Dossiers\Conférence des financeurs\Outils de communication\CNSA\CDF_Logo_Departement_56\JPG\CDF_Logo_ Departement_56_CMJN.jpg"/>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577840" y="38100"/>
          <a:ext cx="373380" cy="33210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525568" cy="457165"/>
    <xdr:pic>
      <xdr:nvPicPr>
        <xdr:cNvPr id="2" name="Image 1">
          <a:hlinkClick xmlns:r="http://schemas.openxmlformats.org/officeDocument/2006/relationships" r:id="rId1" tooltip="Accueil"/>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oneCellAnchor>
    <xdr:from>
      <xdr:col>0</xdr:col>
      <xdr:colOff>5539</xdr:colOff>
      <xdr:row>38</xdr:row>
      <xdr:rowOff>0</xdr:rowOff>
    </xdr:from>
    <xdr:ext cx="525568" cy="457165"/>
    <xdr:pic>
      <xdr:nvPicPr>
        <xdr:cNvPr id="3" name="Image 2">
          <a:hlinkClick xmlns:r="http://schemas.openxmlformats.org/officeDocument/2006/relationships" r:id="rId3" tooltip="Accueil"/>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6934200"/>
          <a:ext cx="525568" cy="457165"/>
        </a:xfrm>
        <a:prstGeom prst="rect">
          <a:avLst/>
        </a:prstGeom>
      </xdr:spPr>
    </xdr:pic>
    <xdr:clientData/>
  </xdr:oneCellAnchor>
  <xdr:oneCellAnchor>
    <xdr:from>
      <xdr:col>0</xdr:col>
      <xdr:colOff>5539</xdr:colOff>
      <xdr:row>88</xdr:row>
      <xdr:rowOff>0</xdr:rowOff>
    </xdr:from>
    <xdr:ext cx="525568" cy="457165"/>
    <xdr:pic>
      <xdr:nvPicPr>
        <xdr:cNvPr id="4" name="Imag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13335000"/>
          <a:ext cx="525568" cy="457165"/>
        </a:xfrm>
        <a:prstGeom prst="rect">
          <a:avLst/>
        </a:prstGeom>
      </xdr:spPr>
    </xdr:pic>
    <xdr:clientData/>
  </xdr:oneCellAnchor>
  <xdr:oneCellAnchor>
    <xdr:from>
      <xdr:col>45</xdr:col>
      <xdr:colOff>88372</xdr:colOff>
      <xdr:row>38</xdr:row>
      <xdr:rowOff>51542</xdr:rowOff>
    </xdr:from>
    <xdr:ext cx="330627" cy="330627"/>
    <xdr:pic>
      <xdr:nvPicPr>
        <xdr:cNvPr id="5" name="Imag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32247" y="6985742"/>
          <a:ext cx="330627" cy="330627"/>
        </a:xfrm>
        <a:prstGeom prst="rect">
          <a:avLst/>
        </a:prstGeom>
      </xdr:spPr>
    </xdr:pic>
    <xdr:clientData/>
  </xdr:oneCellAnchor>
  <xdr:oneCellAnchor>
    <xdr:from>
      <xdr:col>1</xdr:col>
      <xdr:colOff>0</xdr:colOff>
      <xdr:row>43</xdr:row>
      <xdr:rowOff>19050</xdr:rowOff>
    </xdr:from>
    <xdr:ext cx="567426" cy="459884"/>
    <xdr:pic>
      <xdr:nvPicPr>
        <xdr:cNvPr id="12" name="Image 11">
          <a:extLst>
            <a:ext uri="{FF2B5EF4-FFF2-40B4-BE49-F238E27FC236}">
              <a16:creationId xmlns:a16="http://schemas.microsoft.com/office/drawing/2014/main" id="{00000000-0008-0000-0C00-00000C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697" b="8183"/>
        <a:stretch/>
      </xdr:blipFill>
      <xdr:spPr>
        <a:xfrm>
          <a:off x="180975" y="7715250"/>
          <a:ext cx="567426" cy="459884"/>
        </a:xfrm>
        <a:prstGeom prst="rect">
          <a:avLst/>
        </a:prstGeom>
      </xdr:spPr>
    </xdr:pic>
    <xdr:clientData/>
  </xdr:oneCellAnchor>
  <xdr:oneCellAnchor>
    <xdr:from>
      <xdr:col>45</xdr:col>
      <xdr:colOff>95250</xdr:colOff>
      <xdr:row>38</xdr:row>
      <xdr:rowOff>47626</xdr:rowOff>
    </xdr:from>
    <xdr:ext cx="357904" cy="377028"/>
    <xdr:pic>
      <xdr:nvPicPr>
        <xdr:cNvPr id="13" name="Image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39125" y="6981826"/>
          <a:ext cx="357904" cy="377028"/>
        </a:xfrm>
        <a:prstGeom prst="rect">
          <a:avLst/>
        </a:prstGeom>
      </xdr:spPr>
    </xdr:pic>
    <xdr:clientData/>
  </xdr:oneCellAnchor>
  <xdr:oneCellAnchor>
    <xdr:from>
      <xdr:col>45</xdr:col>
      <xdr:colOff>123825</xdr:colOff>
      <xdr:row>88</xdr:row>
      <xdr:rowOff>47626</xdr:rowOff>
    </xdr:from>
    <xdr:ext cx="357904" cy="377028"/>
    <xdr:pic>
      <xdr:nvPicPr>
        <xdr:cNvPr id="14" name="Image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67700" y="13382626"/>
          <a:ext cx="357904" cy="377028"/>
        </a:xfrm>
        <a:prstGeom prst="rect">
          <a:avLst/>
        </a:prstGeom>
      </xdr:spPr>
    </xdr:pic>
    <xdr:clientData/>
  </xdr:oneCellAnchor>
  <xdr:oneCellAnchor>
    <xdr:from>
      <xdr:col>0</xdr:col>
      <xdr:colOff>5539</xdr:colOff>
      <xdr:row>133</xdr:row>
      <xdr:rowOff>0</xdr:rowOff>
    </xdr:from>
    <xdr:ext cx="525568" cy="457165"/>
    <xdr:pic>
      <xdr:nvPicPr>
        <xdr:cNvPr id="16" name="Image 15">
          <a:hlinkClick xmlns:r="http://schemas.openxmlformats.org/officeDocument/2006/relationships" r:id="rId3" tooltip="Accueil"/>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19888200"/>
          <a:ext cx="525568" cy="457165"/>
        </a:xfrm>
        <a:prstGeom prst="rect">
          <a:avLst/>
        </a:prstGeom>
      </xdr:spPr>
    </xdr:pic>
    <xdr:clientData/>
  </xdr:oneCellAnchor>
  <xdr:oneCellAnchor>
    <xdr:from>
      <xdr:col>45</xdr:col>
      <xdr:colOff>95250</xdr:colOff>
      <xdr:row>133</xdr:row>
      <xdr:rowOff>47626</xdr:rowOff>
    </xdr:from>
    <xdr:ext cx="357904" cy="377028"/>
    <xdr:pic>
      <xdr:nvPicPr>
        <xdr:cNvPr id="18" name="Imag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39125" y="19935826"/>
          <a:ext cx="357904" cy="377028"/>
        </a:xfrm>
        <a:prstGeom prst="rect">
          <a:avLst/>
        </a:prstGeom>
      </xdr:spPr>
    </xdr:pic>
    <xdr:clientData/>
  </xdr:oneCellAnchor>
  <xdr:twoCellAnchor>
    <xdr:from>
      <xdr:col>27</xdr:col>
      <xdr:colOff>18462</xdr:colOff>
      <xdr:row>152</xdr:row>
      <xdr:rowOff>46370</xdr:rowOff>
    </xdr:from>
    <xdr:to>
      <xdr:col>31</xdr:col>
      <xdr:colOff>89458</xdr:colOff>
      <xdr:row>154</xdr:row>
      <xdr:rowOff>80095</xdr:rowOff>
    </xdr:to>
    <xdr:sp macro="" textlink="">
      <xdr:nvSpPr>
        <xdr:cNvPr id="20" name="ZoneTexte 19">
          <a:extLst>
            <a:ext uri="{FF2B5EF4-FFF2-40B4-BE49-F238E27FC236}">
              <a16:creationId xmlns:a16="http://schemas.microsoft.com/office/drawing/2014/main" id="{00000000-0008-0000-0C00-000014000000}"/>
            </a:ext>
          </a:extLst>
        </xdr:cNvPr>
        <xdr:cNvSpPr txBox="1"/>
      </xdr:nvSpPr>
      <xdr:spPr>
        <a:xfrm>
          <a:off x="4904787" y="22830170"/>
          <a:ext cx="794896" cy="338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Méthode</a:t>
          </a:r>
        </a:p>
      </xdr:txBody>
    </xdr:sp>
    <xdr:clientData/>
  </xdr:twoCellAnchor>
  <xdr:twoCellAnchor>
    <xdr:from>
      <xdr:col>21</xdr:col>
      <xdr:colOff>122112</xdr:colOff>
      <xdr:row>165</xdr:row>
      <xdr:rowOff>121974</xdr:rowOff>
    </xdr:from>
    <xdr:to>
      <xdr:col>28</xdr:col>
      <xdr:colOff>55541</xdr:colOff>
      <xdr:row>168</xdr:row>
      <xdr:rowOff>5304</xdr:rowOff>
    </xdr:to>
    <xdr:sp macro="" textlink="">
      <xdr:nvSpPr>
        <xdr:cNvPr id="21" name="ZoneTexte 20">
          <a:extLst>
            <a:ext uri="{FF2B5EF4-FFF2-40B4-BE49-F238E27FC236}">
              <a16:creationId xmlns:a16="http://schemas.microsoft.com/office/drawing/2014/main" id="{00000000-0008-0000-0C00-000015000000}"/>
            </a:ext>
          </a:extLst>
        </xdr:cNvPr>
        <xdr:cNvSpPr txBox="1"/>
      </xdr:nvSpPr>
      <xdr:spPr>
        <a:xfrm>
          <a:off x="3922587" y="24886974"/>
          <a:ext cx="1200254" cy="3405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800">
              <a:solidFill>
                <a:schemeClr val="dk1"/>
              </a:solidFill>
              <a:latin typeface="+mn-lt"/>
              <a:ea typeface="+mn-ea"/>
              <a:cs typeface="+mn-cs"/>
            </a:rPr>
            <a:t>Mise</a:t>
          </a:r>
          <a:r>
            <a:rPr lang="fr-FR" sz="800"/>
            <a:t> en </a:t>
          </a:r>
          <a:r>
            <a:rPr lang="fr-FR" sz="800">
              <a:solidFill>
                <a:schemeClr val="dk1"/>
              </a:solidFill>
              <a:latin typeface="+mn-lt"/>
              <a:ea typeface="+mn-ea"/>
              <a:cs typeface="+mn-cs"/>
            </a:rPr>
            <a:t>oeuvre</a:t>
          </a:r>
        </a:p>
      </xdr:txBody>
    </xdr:sp>
    <xdr:clientData/>
  </xdr:twoCellAnchor>
  <xdr:twoCellAnchor>
    <xdr:from>
      <xdr:col>11</xdr:col>
      <xdr:colOff>29826</xdr:colOff>
      <xdr:row>165</xdr:row>
      <xdr:rowOff>103390</xdr:rowOff>
    </xdr:from>
    <xdr:to>
      <xdr:col>15</xdr:col>
      <xdr:colOff>103398</xdr:colOff>
      <xdr:row>167</xdr:row>
      <xdr:rowOff>126246</xdr:rowOff>
    </xdr:to>
    <xdr:sp macro="" textlink="">
      <xdr:nvSpPr>
        <xdr:cNvPr id="22" name="ZoneTexte 21">
          <a:extLst>
            <a:ext uri="{FF2B5EF4-FFF2-40B4-BE49-F238E27FC236}">
              <a16:creationId xmlns:a16="http://schemas.microsoft.com/office/drawing/2014/main" id="{00000000-0008-0000-0C00-000016000000}"/>
            </a:ext>
          </a:extLst>
        </xdr:cNvPr>
        <xdr:cNvSpPr txBox="1"/>
      </xdr:nvSpPr>
      <xdr:spPr>
        <a:xfrm>
          <a:off x="2020551" y="24868390"/>
          <a:ext cx="797472" cy="3276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Moyens</a:t>
          </a:r>
        </a:p>
      </xdr:txBody>
    </xdr:sp>
    <xdr:clientData/>
  </xdr:twoCellAnchor>
  <xdr:twoCellAnchor>
    <xdr:from>
      <xdr:col>4</xdr:col>
      <xdr:colOff>167225</xdr:colOff>
      <xdr:row>152</xdr:row>
      <xdr:rowOff>51617</xdr:rowOff>
    </xdr:from>
    <xdr:to>
      <xdr:col>10</xdr:col>
      <xdr:colOff>69149</xdr:colOff>
      <xdr:row>154</xdr:row>
      <xdr:rowOff>77133</xdr:rowOff>
    </xdr:to>
    <xdr:sp macro="" textlink="">
      <xdr:nvSpPr>
        <xdr:cNvPr id="23" name="ZoneTexte 22">
          <a:extLst>
            <a:ext uri="{FF2B5EF4-FFF2-40B4-BE49-F238E27FC236}">
              <a16:creationId xmlns:a16="http://schemas.microsoft.com/office/drawing/2014/main" id="{00000000-0008-0000-0C00-000017000000}"/>
            </a:ext>
          </a:extLst>
        </xdr:cNvPr>
        <xdr:cNvSpPr txBox="1"/>
      </xdr:nvSpPr>
      <xdr:spPr>
        <a:xfrm>
          <a:off x="891125" y="22835417"/>
          <a:ext cx="987774" cy="3303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800"/>
            <a:t>Suivi - évaluation</a:t>
          </a:r>
        </a:p>
      </xdr:txBody>
    </xdr:sp>
    <xdr:clientData/>
  </xdr:twoCellAnchor>
  <xdr:twoCellAnchor>
    <xdr:from>
      <xdr:col>17</xdr:col>
      <xdr:colOff>36141</xdr:colOff>
      <xdr:row>143</xdr:row>
      <xdr:rowOff>142750</xdr:rowOff>
    </xdr:from>
    <xdr:to>
      <xdr:col>21</xdr:col>
      <xdr:colOff>21967</xdr:colOff>
      <xdr:row>146</xdr:row>
      <xdr:rowOff>19435</xdr:rowOff>
    </xdr:to>
    <xdr:sp macro="" textlink="">
      <xdr:nvSpPr>
        <xdr:cNvPr id="24" name="ZoneTexte 23">
          <a:extLst>
            <a:ext uri="{FF2B5EF4-FFF2-40B4-BE49-F238E27FC236}">
              <a16:creationId xmlns:a16="http://schemas.microsoft.com/office/drawing/2014/main" id="{00000000-0008-0000-0C00-000018000000}"/>
            </a:ext>
          </a:extLst>
        </xdr:cNvPr>
        <xdr:cNvSpPr txBox="1"/>
      </xdr:nvSpPr>
      <xdr:spPr>
        <a:xfrm>
          <a:off x="3112716" y="21554950"/>
          <a:ext cx="709726" cy="333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Objectifs</a:t>
          </a:r>
        </a:p>
      </xdr:txBody>
    </xdr:sp>
    <xdr:clientData/>
  </xdr:twoCellAnchor>
  <xdr:twoCellAnchor>
    <xdr:from>
      <xdr:col>11</xdr:col>
      <xdr:colOff>74916</xdr:colOff>
      <xdr:row>153</xdr:row>
      <xdr:rowOff>96320</xdr:rowOff>
    </xdr:from>
    <xdr:to>
      <xdr:col>18</xdr:col>
      <xdr:colOff>180646</xdr:colOff>
      <xdr:row>156</xdr:row>
      <xdr:rowOff>82112</xdr:rowOff>
    </xdr:to>
    <xdr:cxnSp macro="">
      <xdr:nvCxnSpPr>
        <xdr:cNvPr id="25" name="Connecteur droit 24">
          <a:extLst>
            <a:ext uri="{FF2B5EF4-FFF2-40B4-BE49-F238E27FC236}">
              <a16:creationId xmlns:a16="http://schemas.microsoft.com/office/drawing/2014/main" id="{00000000-0008-0000-0C00-000019000000}"/>
            </a:ext>
          </a:extLst>
        </xdr:cNvPr>
        <xdr:cNvCxnSpPr/>
      </xdr:nvCxnSpPr>
      <xdr:spPr>
        <a:xfrm>
          <a:off x="2065641" y="23032520"/>
          <a:ext cx="1372555" cy="4429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114957</xdr:colOff>
      <xdr:row>156</xdr:row>
      <xdr:rowOff>127274</xdr:rowOff>
    </xdr:from>
    <xdr:to>
      <xdr:col>18</xdr:col>
      <xdr:colOff>180646</xdr:colOff>
      <xdr:row>163</xdr:row>
      <xdr:rowOff>135485</xdr:rowOff>
    </xdr:to>
    <xdr:cxnSp macro="">
      <xdr:nvCxnSpPr>
        <xdr:cNvPr id="26" name="Connecteur droit 25">
          <a:extLst>
            <a:ext uri="{FF2B5EF4-FFF2-40B4-BE49-F238E27FC236}">
              <a16:creationId xmlns:a16="http://schemas.microsoft.com/office/drawing/2014/main" id="{00000000-0008-0000-0C00-00001A000000}"/>
            </a:ext>
          </a:extLst>
        </xdr:cNvPr>
        <xdr:cNvCxnSpPr/>
      </xdr:nvCxnSpPr>
      <xdr:spPr>
        <a:xfrm flipV="1">
          <a:off x="2648607" y="23520674"/>
          <a:ext cx="789589" cy="107501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41057</xdr:colOff>
      <xdr:row>156</xdr:row>
      <xdr:rowOff>110851</xdr:rowOff>
    </xdr:from>
    <xdr:to>
      <xdr:col>23</xdr:col>
      <xdr:colOff>72390</xdr:colOff>
      <xdr:row>163</xdr:row>
      <xdr:rowOff>140970</xdr:rowOff>
    </xdr:to>
    <xdr:cxnSp macro="">
      <xdr:nvCxnSpPr>
        <xdr:cNvPr id="27" name="Connecteur droit 26">
          <a:extLst>
            <a:ext uri="{FF2B5EF4-FFF2-40B4-BE49-F238E27FC236}">
              <a16:creationId xmlns:a16="http://schemas.microsoft.com/office/drawing/2014/main" id="{00000000-0008-0000-0C00-00001B000000}"/>
            </a:ext>
          </a:extLst>
        </xdr:cNvPr>
        <xdr:cNvCxnSpPr/>
      </xdr:nvCxnSpPr>
      <xdr:spPr>
        <a:xfrm>
          <a:off x="3479582" y="23504251"/>
          <a:ext cx="755233" cy="10969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36951</xdr:colOff>
      <xdr:row>153</xdr:row>
      <xdr:rowOff>128427</xdr:rowOff>
    </xdr:from>
    <xdr:to>
      <xdr:col>25</xdr:col>
      <xdr:colOff>171236</xdr:colOff>
      <xdr:row>156</xdr:row>
      <xdr:rowOff>94429</xdr:rowOff>
    </xdr:to>
    <xdr:cxnSp macro="">
      <xdr:nvCxnSpPr>
        <xdr:cNvPr id="28" name="Connecteur droit 27">
          <a:extLst>
            <a:ext uri="{FF2B5EF4-FFF2-40B4-BE49-F238E27FC236}">
              <a16:creationId xmlns:a16="http://schemas.microsoft.com/office/drawing/2014/main" id="{00000000-0008-0000-0C00-00001C000000}"/>
            </a:ext>
          </a:extLst>
        </xdr:cNvPr>
        <xdr:cNvCxnSpPr/>
      </xdr:nvCxnSpPr>
      <xdr:spPr>
        <a:xfrm flipV="1">
          <a:off x="3475476" y="23064627"/>
          <a:ext cx="1220135" cy="42320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10702</xdr:colOff>
      <xdr:row>147</xdr:row>
      <xdr:rowOff>64214</xdr:rowOff>
    </xdr:from>
    <xdr:to>
      <xdr:col>19</xdr:col>
      <xdr:colOff>20530</xdr:colOff>
      <xdr:row>156</xdr:row>
      <xdr:rowOff>61586</xdr:rowOff>
    </xdr:to>
    <xdr:cxnSp macro="">
      <xdr:nvCxnSpPr>
        <xdr:cNvPr id="29" name="Connecteur droit 28">
          <a:extLst>
            <a:ext uri="{FF2B5EF4-FFF2-40B4-BE49-F238E27FC236}">
              <a16:creationId xmlns:a16="http://schemas.microsoft.com/office/drawing/2014/main" id="{00000000-0008-0000-0C00-00001D000000}"/>
            </a:ext>
          </a:extLst>
        </xdr:cNvPr>
        <xdr:cNvCxnSpPr/>
      </xdr:nvCxnSpPr>
      <xdr:spPr>
        <a:xfrm flipH="1" flipV="1">
          <a:off x="3449227" y="22086014"/>
          <a:ext cx="9828" cy="13689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173531</xdr:colOff>
      <xdr:row>155</xdr:row>
      <xdr:rowOff>9718</xdr:rowOff>
    </xdr:from>
    <xdr:to>
      <xdr:col>46</xdr:col>
      <xdr:colOff>14780</xdr:colOff>
      <xdr:row>170</xdr:row>
      <xdr:rowOff>9718</xdr:rowOff>
    </xdr:to>
    <xdr:sp macro="" textlink="">
      <xdr:nvSpPr>
        <xdr:cNvPr id="30" name="Rectangle 29">
          <a:extLst>
            <a:ext uri="{FF2B5EF4-FFF2-40B4-BE49-F238E27FC236}">
              <a16:creationId xmlns:a16="http://schemas.microsoft.com/office/drawing/2014/main" id="{00000000-0008-0000-0C00-00001E000000}"/>
            </a:ext>
          </a:extLst>
        </xdr:cNvPr>
        <xdr:cNvSpPr/>
      </xdr:nvSpPr>
      <xdr:spPr>
        <a:xfrm>
          <a:off x="5927409" y="22398328"/>
          <a:ext cx="2358570" cy="2259757"/>
        </a:xfrm>
        <a:prstGeom prst="rect">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23</xdr:col>
      <xdr:colOff>53067</xdr:colOff>
      <xdr:row>0</xdr:row>
      <xdr:rowOff>38101</xdr:rowOff>
    </xdr:from>
    <xdr:to>
      <xdr:col>26</xdr:col>
      <xdr:colOff>47624</xdr:colOff>
      <xdr:row>2</xdr:row>
      <xdr:rowOff>94237</xdr:rowOff>
    </xdr:to>
    <xdr:pic>
      <xdr:nvPicPr>
        <xdr:cNvPr id="32" name="Image 3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34" name="Image 33">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twoCellAnchor editAs="oneCell">
    <xdr:from>
      <xdr:col>45</xdr:col>
      <xdr:colOff>95250</xdr:colOff>
      <xdr:row>0</xdr:row>
      <xdr:rowOff>47626</xdr:rowOff>
    </xdr:from>
    <xdr:to>
      <xdr:col>47</xdr:col>
      <xdr:colOff>87394</xdr:colOff>
      <xdr:row>2</xdr:row>
      <xdr:rowOff>119854</xdr:rowOff>
    </xdr:to>
    <xdr:pic>
      <xdr:nvPicPr>
        <xdr:cNvPr id="35" name="Image 34">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39125" y="47626"/>
          <a:ext cx="354094" cy="377028"/>
        </a:xfrm>
        <a:prstGeom prst="rect">
          <a:avLst/>
        </a:prstGeom>
      </xdr:spPr>
    </xdr:pic>
    <xdr:clientData/>
  </xdr:twoCellAnchor>
  <xdr:twoCellAnchor editAs="oneCell">
    <xdr:from>
      <xdr:col>1</xdr:col>
      <xdr:colOff>0</xdr:colOff>
      <xdr:row>13</xdr:row>
      <xdr:rowOff>19050</xdr:rowOff>
    </xdr:from>
    <xdr:to>
      <xdr:col>4</xdr:col>
      <xdr:colOff>24501</xdr:colOff>
      <xdr:row>16</xdr:row>
      <xdr:rowOff>21734</xdr:rowOff>
    </xdr:to>
    <xdr:pic>
      <xdr:nvPicPr>
        <xdr:cNvPr id="36" name="Image 35">
          <a:extLst>
            <a:ext uri="{FF2B5EF4-FFF2-40B4-BE49-F238E27FC236}">
              <a16:creationId xmlns:a16="http://schemas.microsoft.com/office/drawing/2014/main" id="{00000000-0008-0000-0C00-000024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697" b="8183"/>
        <a:stretch/>
      </xdr:blipFill>
      <xdr:spPr>
        <a:xfrm>
          <a:off x="180975" y="2152650"/>
          <a:ext cx="567426" cy="459884"/>
        </a:xfrm>
        <a:prstGeom prst="rect">
          <a:avLst/>
        </a:prstGeom>
      </xdr:spPr>
    </xdr:pic>
    <xdr:clientData/>
  </xdr:twoCellAnchor>
  <xdr:twoCellAnchor editAs="oneCell">
    <xdr:from>
      <xdr:col>0</xdr:col>
      <xdr:colOff>175077</xdr:colOff>
      <xdr:row>92</xdr:row>
      <xdr:rowOff>112661</xdr:rowOff>
    </xdr:from>
    <xdr:to>
      <xdr:col>3</xdr:col>
      <xdr:colOff>78722</xdr:colOff>
      <xdr:row>95</xdr:row>
      <xdr:rowOff>102420</xdr:rowOff>
    </xdr:to>
    <xdr:pic>
      <xdr:nvPicPr>
        <xdr:cNvPr id="37" name="Imag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5077" y="13447661"/>
          <a:ext cx="446570" cy="446959"/>
        </a:xfrm>
        <a:prstGeom prst="rect">
          <a:avLst/>
        </a:prstGeom>
      </xdr:spPr>
    </xdr:pic>
    <xdr:clientData/>
  </xdr:twoCellAnchor>
  <xdr:twoCellAnchor editAs="oneCell">
    <xdr:from>
      <xdr:col>0</xdr:col>
      <xdr:colOff>163871</xdr:colOff>
      <xdr:row>138</xdr:row>
      <xdr:rowOff>0</xdr:rowOff>
    </xdr:from>
    <xdr:to>
      <xdr:col>3</xdr:col>
      <xdr:colOff>67516</xdr:colOff>
      <xdr:row>140</xdr:row>
      <xdr:rowOff>143389</xdr:rowOff>
    </xdr:to>
    <xdr:pic>
      <xdr:nvPicPr>
        <xdr:cNvPr id="38" name="Imag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3871" y="20040600"/>
          <a:ext cx="446570" cy="448189"/>
        </a:xfrm>
        <a:prstGeom prst="rect">
          <a:avLst/>
        </a:prstGeom>
      </xdr:spPr>
    </xdr:pic>
    <xdr:clientData/>
  </xdr:twoCellAnchor>
  <xdr:twoCellAnchor>
    <xdr:from>
      <xdr:col>3</xdr:col>
      <xdr:colOff>177404</xdr:colOff>
      <xdr:row>142</xdr:row>
      <xdr:rowOff>7133</xdr:rowOff>
    </xdr:from>
    <xdr:to>
      <xdr:col>31</xdr:col>
      <xdr:colOff>174949</xdr:colOff>
      <xdr:row>169</xdr:row>
      <xdr:rowOff>109777</xdr:rowOff>
    </xdr:to>
    <xdr:graphicFrame macro="">
      <xdr:nvGraphicFramePr>
        <xdr:cNvPr id="31" name="Graphique 30">
          <a:extLst>
            <a:ext uri="{FF2B5EF4-FFF2-40B4-BE49-F238E27FC236}">
              <a16:creationId xmlns:a16="http://schemas.microsoft.com/office/drawing/2014/main"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19</xdr:col>
      <xdr:colOff>171450</xdr:colOff>
      <xdr:row>0</xdr:row>
      <xdr:rowOff>9525</xdr:rowOff>
    </xdr:from>
    <xdr:to>
      <xdr:col>22</xdr:col>
      <xdr:colOff>9525</xdr:colOff>
      <xdr:row>2</xdr:row>
      <xdr:rowOff>133350</xdr:rowOff>
    </xdr:to>
    <xdr:pic>
      <xdr:nvPicPr>
        <xdr:cNvPr id="39" name="Image 38"/>
        <xdr:cNvPicPr/>
      </xdr:nvPicPr>
      <xdr:blipFill>
        <a:blip xmlns:r="http://schemas.openxmlformats.org/officeDocument/2006/relationships" r:embed="rId13"/>
        <a:stretch>
          <a:fillRect/>
        </a:stretch>
      </xdr:blipFill>
      <xdr:spPr>
        <a:xfrm>
          <a:off x="3609975" y="9525"/>
          <a:ext cx="381000" cy="428625"/>
        </a:xfrm>
        <a:prstGeom prst="rect">
          <a:avLst/>
        </a:prstGeom>
      </xdr:spPr>
    </xdr:pic>
    <xdr:clientData/>
  </xdr:twoCellAnchor>
  <xdr:twoCellAnchor editAs="oneCell">
    <xdr:from>
      <xdr:col>30</xdr:col>
      <xdr:colOff>67597</xdr:colOff>
      <xdr:row>0</xdr:row>
      <xdr:rowOff>55306</xdr:rowOff>
    </xdr:from>
    <xdr:to>
      <xdr:col>32</xdr:col>
      <xdr:colOff>72267</xdr:colOff>
      <xdr:row>2</xdr:row>
      <xdr:rowOff>80153</xdr:rowOff>
    </xdr:to>
    <xdr:pic>
      <xdr:nvPicPr>
        <xdr:cNvPr id="33" name="Image 32" descr="\\cg56.fr\DFS-DGISS\DA-Autonomie-Dossiers\Conférence des financeurs\Outils de communication\CNSA\CDF_Logo_Departement_56\JPG\CDF_Logo_ Departement_56_CMJN.jpg"/>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598242" y="55306"/>
          <a:ext cx="373380" cy="332105"/>
        </a:xfrm>
        <a:prstGeom prst="rect">
          <a:avLst/>
        </a:prstGeom>
        <a:noFill/>
        <a:ln>
          <a:noFill/>
        </a:ln>
      </xdr:spPr>
    </xdr:pic>
    <xdr:clientData/>
  </xdr:twoCellAnchor>
</xdr:wsDr>
</file>

<file path=xl/drawings/drawing13.xml><?xml version="1.0" encoding="utf-8"?>
<c:userShapes xmlns:c="http://schemas.openxmlformats.org/drawingml/2006/chart">
  <cdr:relSizeAnchor xmlns:cdr="http://schemas.openxmlformats.org/drawingml/2006/chartDrawing">
    <cdr:from>
      <cdr:x>0.53301</cdr:x>
      <cdr:y>0.51765</cdr:y>
    </cdr:from>
    <cdr:to>
      <cdr:x>0.54987</cdr:x>
      <cdr:y>0.53572</cdr:y>
    </cdr:to>
    <cdr:sp macro="" textlink="">
      <cdr:nvSpPr>
        <cdr:cNvPr id="3" name="Étoile à 5 branches 2"/>
        <cdr:cNvSpPr/>
      </cdr:nvSpPr>
      <cdr:spPr>
        <a:xfrm xmlns:a="http://schemas.openxmlformats.org/drawingml/2006/main">
          <a:off x="2694687" y="2176283"/>
          <a:ext cx="85237" cy="75969"/>
        </a:xfrm>
        <a:prstGeom xmlns:a="http://schemas.openxmlformats.org/drawingml/2006/main" prst="star5">
          <a:avLst/>
        </a:prstGeom>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10</xdr:col>
      <xdr:colOff>714575</xdr:colOff>
      <xdr:row>21</xdr:row>
      <xdr:rowOff>154374</xdr:rowOff>
    </xdr:from>
    <xdr:to>
      <xdr:col>11</xdr:col>
      <xdr:colOff>579714</xdr:colOff>
      <xdr:row>24</xdr:row>
      <xdr:rowOff>99044</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760985" y="4922412"/>
          <a:ext cx="817639" cy="625818"/>
        </a:xfrm>
        <a:prstGeom prst="rect">
          <a:avLst/>
        </a:prstGeom>
      </xdr:spPr>
    </xdr:pic>
    <xdr:clientData/>
  </xdr:twoCellAnchor>
  <xdr:twoCellAnchor editAs="oneCell">
    <xdr:from>
      <xdr:col>9</xdr:col>
      <xdr:colOff>601014</xdr:colOff>
      <xdr:row>25</xdr:row>
      <xdr:rowOff>16099</xdr:rowOff>
    </xdr:from>
    <xdr:to>
      <xdr:col>10</xdr:col>
      <xdr:colOff>772733</xdr:colOff>
      <xdr:row>27</xdr:row>
      <xdr:rowOff>4485</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140521" y="5323268"/>
          <a:ext cx="965916" cy="449879"/>
        </a:xfrm>
        <a:prstGeom prst="rect">
          <a:avLst/>
        </a:prstGeom>
      </xdr:spPr>
    </xdr:pic>
    <xdr:clientData/>
  </xdr:twoCellAnchor>
  <xdr:twoCellAnchor editAs="oneCell">
    <xdr:from>
      <xdr:col>3</xdr:col>
      <xdr:colOff>40246</xdr:colOff>
      <xdr:row>0</xdr:row>
      <xdr:rowOff>0</xdr:rowOff>
    </xdr:from>
    <xdr:to>
      <xdr:col>3</xdr:col>
      <xdr:colOff>572770</xdr:colOff>
      <xdr:row>1</xdr:row>
      <xdr:rowOff>218929</xdr:rowOff>
    </xdr:to>
    <xdr:pic>
      <xdr:nvPicPr>
        <xdr:cNvPr id="5" name="Image 4">
          <a:hlinkClick xmlns:r="http://schemas.openxmlformats.org/officeDocument/2006/relationships" r:id="rId3" tooltip="Accueil"/>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14788" y="0"/>
          <a:ext cx="532524" cy="446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165131</xdr:colOff>
      <xdr:row>2</xdr:row>
      <xdr:rowOff>147635</xdr:rowOff>
    </xdr:to>
    <xdr:pic>
      <xdr:nvPicPr>
        <xdr:cNvPr id="9" name="Imag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7081" cy="452435"/>
        </a:xfrm>
        <a:prstGeom prst="rect">
          <a:avLst/>
        </a:prstGeom>
      </xdr:spPr>
    </xdr:pic>
    <xdr:clientData/>
  </xdr:twoCellAnchor>
  <xdr:twoCellAnchor editAs="oneCell">
    <xdr:from>
      <xdr:col>10</xdr:col>
      <xdr:colOff>51700</xdr:colOff>
      <xdr:row>13</xdr:row>
      <xdr:rowOff>104776</xdr:rowOff>
    </xdr:from>
    <xdr:to>
      <xdr:col>13</xdr:col>
      <xdr:colOff>76201</xdr:colOff>
      <xdr:row>16</xdr:row>
      <xdr:rowOff>107460</xdr:rowOff>
    </xdr:to>
    <xdr:pic>
      <xdr:nvPicPr>
        <xdr:cNvPr id="10" name="Image 9">
          <a:hlinkClick xmlns:r="http://schemas.openxmlformats.org/officeDocument/2006/relationships" r:id="rId2" tooltip="Identité du porteur"/>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697" b="8183"/>
        <a:stretch/>
      </xdr:blipFill>
      <xdr:spPr>
        <a:xfrm>
          <a:off x="1861450" y="2085976"/>
          <a:ext cx="567426" cy="459884"/>
        </a:xfrm>
        <a:prstGeom prst="rect">
          <a:avLst/>
        </a:prstGeom>
      </xdr:spPr>
    </xdr:pic>
    <xdr:clientData/>
  </xdr:twoCellAnchor>
  <xdr:oneCellAnchor>
    <xdr:from>
      <xdr:col>15</xdr:col>
      <xdr:colOff>158547</xdr:colOff>
      <xdr:row>7</xdr:row>
      <xdr:rowOff>136893</xdr:rowOff>
    </xdr:from>
    <xdr:ext cx="516524" cy="486141"/>
    <xdr:pic>
      <xdr:nvPicPr>
        <xdr:cNvPr id="11" name="Image 10">
          <a:hlinkClick xmlns:r="http://schemas.openxmlformats.org/officeDocument/2006/relationships" r:id="rId4" tooltip="Thématiques traitées"/>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73172" y="1203693"/>
          <a:ext cx="516524" cy="486141"/>
        </a:xfrm>
        <a:prstGeom prst="rect">
          <a:avLst/>
        </a:prstGeom>
      </xdr:spPr>
    </xdr:pic>
    <xdr:clientData/>
  </xdr:oneCellAnchor>
  <xdr:oneCellAnchor>
    <xdr:from>
      <xdr:col>22</xdr:col>
      <xdr:colOff>118577</xdr:colOff>
      <xdr:row>4</xdr:row>
      <xdr:rowOff>128102</xdr:rowOff>
    </xdr:from>
    <xdr:ext cx="441116" cy="441116"/>
    <xdr:pic>
      <xdr:nvPicPr>
        <xdr:cNvPr id="12" name="Image 11">
          <a:hlinkClick xmlns:r="http://schemas.openxmlformats.org/officeDocument/2006/relationships" r:id="rId6" tooltip="Motivations"/>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00027" y="737702"/>
          <a:ext cx="441116" cy="441116"/>
        </a:xfrm>
        <a:prstGeom prst="rect">
          <a:avLst/>
        </a:prstGeom>
      </xdr:spPr>
    </xdr:pic>
    <xdr:clientData/>
  </xdr:oneCellAnchor>
  <xdr:oneCellAnchor>
    <xdr:from>
      <xdr:col>38</xdr:col>
      <xdr:colOff>89792</xdr:colOff>
      <xdr:row>12</xdr:row>
      <xdr:rowOff>55773</xdr:rowOff>
    </xdr:from>
    <xdr:ext cx="430091" cy="430091"/>
    <xdr:pic>
      <xdr:nvPicPr>
        <xdr:cNvPr id="13" name="Image 12">
          <a:hlinkClick xmlns:r="http://schemas.openxmlformats.org/officeDocument/2006/relationships" r:id="rId8" tooltip="Objectifs"/>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0256" y="1851916"/>
          <a:ext cx="430091" cy="430091"/>
        </a:xfrm>
        <a:prstGeom prst="rect">
          <a:avLst/>
        </a:prstGeom>
      </xdr:spPr>
    </xdr:pic>
    <xdr:clientData/>
  </xdr:oneCellAnchor>
  <xdr:oneCellAnchor>
    <xdr:from>
      <xdr:col>36</xdr:col>
      <xdr:colOff>46987</xdr:colOff>
      <xdr:row>22</xdr:row>
      <xdr:rowOff>27292</xdr:rowOff>
    </xdr:from>
    <xdr:ext cx="430091" cy="430091"/>
    <xdr:pic>
      <xdr:nvPicPr>
        <xdr:cNvPr id="14" name="Image 13">
          <a:hlinkClick xmlns:r="http://schemas.openxmlformats.org/officeDocument/2006/relationships" r:id="rId10" tooltip="Mise en oeuvre"/>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40038" y="3401402"/>
          <a:ext cx="430091" cy="430091"/>
        </a:xfrm>
        <a:prstGeom prst="rect">
          <a:avLst/>
        </a:prstGeom>
      </xdr:spPr>
    </xdr:pic>
    <xdr:clientData/>
  </xdr:oneCellAnchor>
  <xdr:oneCellAnchor>
    <xdr:from>
      <xdr:col>29</xdr:col>
      <xdr:colOff>162093</xdr:colOff>
      <xdr:row>29</xdr:row>
      <xdr:rowOff>24658</xdr:rowOff>
    </xdr:from>
    <xdr:ext cx="430092" cy="428179"/>
    <xdr:pic>
      <xdr:nvPicPr>
        <xdr:cNvPr id="15" name="Image 14">
          <a:hlinkClick xmlns:r="http://schemas.openxmlformats.org/officeDocument/2006/relationships" r:id="rId12" tooltip="Budget"/>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12051" y="4472349"/>
          <a:ext cx="430092" cy="428179"/>
        </a:xfrm>
        <a:prstGeom prst="rect">
          <a:avLst/>
        </a:prstGeom>
      </xdr:spPr>
    </xdr:pic>
    <xdr:clientData/>
  </xdr:oneCellAnchor>
  <xdr:oneCellAnchor>
    <xdr:from>
      <xdr:col>3</xdr:col>
      <xdr:colOff>48229</xdr:colOff>
      <xdr:row>4</xdr:row>
      <xdr:rowOff>7868</xdr:rowOff>
    </xdr:from>
    <xdr:ext cx="428179" cy="428179"/>
    <xdr:pic>
      <xdr:nvPicPr>
        <xdr:cNvPr id="16" name="Image 15">
          <a:hlinkClick xmlns:r="http://schemas.openxmlformats.org/officeDocument/2006/relationships" r:id="rId14" tooltip="Lisez-moi"/>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80983" y="621343"/>
          <a:ext cx="428179" cy="428179"/>
        </a:xfrm>
        <a:prstGeom prst="rect">
          <a:avLst/>
        </a:prstGeom>
      </xdr:spPr>
    </xdr:pic>
    <xdr:clientData/>
  </xdr:oneCellAnchor>
  <xdr:twoCellAnchor>
    <xdr:from>
      <xdr:col>10</xdr:col>
      <xdr:colOff>96875</xdr:colOff>
      <xdr:row>10</xdr:row>
      <xdr:rowOff>92038</xdr:rowOff>
    </xdr:from>
    <xdr:to>
      <xdr:col>38</xdr:col>
      <xdr:colOff>68676</xdr:colOff>
      <xdr:row>29</xdr:row>
      <xdr:rowOff>119079</xdr:rowOff>
    </xdr:to>
    <xdr:sp macro="" textlink="">
      <xdr:nvSpPr>
        <xdr:cNvPr id="17" name="Arc 16">
          <a:extLst>
            <a:ext uri="{FF2B5EF4-FFF2-40B4-BE49-F238E27FC236}">
              <a16:creationId xmlns:a16="http://schemas.microsoft.com/office/drawing/2014/main" id="{00000000-0008-0000-0200-000011000000}"/>
            </a:ext>
          </a:extLst>
        </xdr:cNvPr>
        <xdr:cNvSpPr/>
      </xdr:nvSpPr>
      <xdr:spPr>
        <a:xfrm rot="19884080">
          <a:off x="1947446" y="1616038"/>
          <a:ext cx="5153401" cy="2922641"/>
        </a:xfrm>
        <a:prstGeom prst="arc">
          <a:avLst>
            <a:gd name="adj1" fmla="val 12653980"/>
            <a:gd name="adj2" fmla="val 6671867"/>
          </a:avLst>
        </a:prstGeom>
        <a:ln w="28575"/>
        <a:effectLst>
          <a:outerShdw blurRad="50800" dist="38100" dir="2700000" algn="tl" rotWithShape="0">
            <a:prstClr val="black">
              <a:alpha val="40000"/>
            </a:prstClr>
          </a:outerShdw>
        </a:effectLst>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fr-FR" sz="1100"/>
        </a:p>
      </xdr:txBody>
    </xdr:sp>
    <xdr:clientData/>
  </xdr:twoCellAnchor>
  <xdr:twoCellAnchor editAs="oneCell">
    <xdr:from>
      <xdr:col>32</xdr:col>
      <xdr:colOff>128358</xdr:colOff>
      <xdr:row>3</xdr:row>
      <xdr:rowOff>106918</xdr:rowOff>
    </xdr:from>
    <xdr:to>
      <xdr:col>35</xdr:col>
      <xdr:colOff>48065</xdr:colOff>
      <xdr:row>6</xdr:row>
      <xdr:rowOff>120555</xdr:rowOff>
    </xdr:to>
    <xdr:pic>
      <xdr:nvPicPr>
        <xdr:cNvPr id="18" name="Image 17">
          <a:hlinkClick xmlns:r="http://schemas.openxmlformats.org/officeDocument/2006/relationships" r:id="rId16" tooltip="Territoire"/>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06644" y="555954"/>
          <a:ext cx="470796" cy="462672"/>
        </a:xfrm>
        <a:prstGeom prst="rect">
          <a:avLst/>
        </a:prstGeom>
      </xdr:spPr>
    </xdr:pic>
    <xdr:clientData/>
  </xdr:twoCellAnchor>
  <xdr:twoCellAnchor editAs="oneCell">
    <xdr:from>
      <xdr:col>7</xdr:col>
      <xdr:colOff>30743</xdr:colOff>
      <xdr:row>35</xdr:row>
      <xdr:rowOff>34050</xdr:rowOff>
    </xdr:from>
    <xdr:to>
      <xdr:col>11</xdr:col>
      <xdr:colOff>59157</xdr:colOff>
      <xdr:row>38</xdr:row>
      <xdr:rowOff>79578</xdr:rowOff>
    </xdr:to>
    <xdr:pic>
      <xdr:nvPicPr>
        <xdr:cNvPr id="19" name="Imag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326143" y="5368050"/>
          <a:ext cx="768643" cy="502728"/>
        </a:xfrm>
        <a:prstGeom prst="rect">
          <a:avLst/>
        </a:prstGeom>
      </xdr:spPr>
    </xdr:pic>
    <xdr:clientData/>
  </xdr:twoCellAnchor>
  <xdr:twoCellAnchor editAs="oneCell">
    <xdr:from>
      <xdr:col>12</xdr:col>
      <xdr:colOff>48294</xdr:colOff>
      <xdr:row>34</xdr:row>
      <xdr:rowOff>135698</xdr:rowOff>
    </xdr:from>
    <xdr:to>
      <xdr:col>16</xdr:col>
      <xdr:colOff>57820</xdr:colOff>
      <xdr:row>38</xdr:row>
      <xdr:rowOff>149353</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68980" y="5317298"/>
          <a:ext cx="749754" cy="623255"/>
        </a:xfrm>
        <a:prstGeom prst="rect">
          <a:avLst/>
        </a:prstGeom>
      </xdr:spPr>
    </xdr:pic>
    <xdr:clientData/>
  </xdr:twoCellAnchor>
  <xdr:twoCellAnchor editAs="oneCell">
    <xdr:from>
      <xdr:col>40</xdr:col>
      <xdr:colOff>153368</xdr:colOff>
      <xdr:row>35</xdr:row>
      <xdr:rowOff>104937</xdr:rowOff>
    </xdr:from>
    <xdr:to>
      <xdr:col>44</xdr:col>
      <xdr:colOff>153457</xdr:colOff>
      <xdr:row>38</xdr:row>
      <xdr:rowOff>87599</xdr:rowOff>
    </xdr:to>
    <xdr:pic>
      <xdr:nvPicPr>
        <xdr:cNvPr id="4" name="Image 3">
          <a:hlinkClick xmlns:r="http://schemas.openxmlformats.org/officeDocument/2006/relationships" r:id="rId20" tooltip="Evaluation"/>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256758" y="5472840"/>
          <a:ext cx="710428" cy="442767"/>
        </a:xfrm>
        <a:prstGeom prst="rect">
          <a:avLst/>
        </a:prstGeom>
      </xdr:spPr>
    </xdr:pic>
    <xdr:clientData/>
  </xdr:twoCellAnchor>
  <xdr:twoCellAnchor>
    <xdr:from>
      <xdr:col>39</xdr:col>
      <xdr:colOff>18957</xdr:colOff>
      <xdr:row>32</xdr:row>
      <xdr:rowOff>105120</xdr:rowOff>
    </xdr:from>
    <xdr:to>
      <xdr:col>45</xdr:col>
      <xdr:colOff>35101</xdr:colOff>
      <xdr:row>38</xdr:row>
      <xdr:rowOff>97048</xdr:rowOff>
    </xdr:to>
    <xdr:sp macro="" textlink="">
      <xdr:nvSpPr>
        <xdr:cNvPr id="3" name="Rectangle 2">
          <a:extLst>
            <a:ext uri="{FF2B5EF4-FFF2-40B4-BE49-F238E27FC236}">
              <a16:creationId xmlns:a16="http://schemas.microsoft.com/office/drawing/2014/main" id="{00000000-0008-0000-0200-000003000000}"/>
            </a:ext>
          </a:extLst>
        </xdr:cNvPr>
        <xdr:cNvSpPr/>
      </xdr:nvSpPr>
      <xdr:spPr>
        <a:xfrm>
          <a:off x="7236186" y="4981920"/>
          <a:ext cx="1126486" cy="90632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142874</xdr:colOff>
      <xdr:row>35</xdr:row>
      <xdr:rowOff>13607</xdr:rowOff>
    </xdr:from>
    <xdr:to>
      <xdr:col>5</xdr:col>
      <xdr:colOff>81642</xdr:colOff>
      <xdr:row>38</xdr:row>
      <xdr:rowOff>108856</xdr:rowOff>
    </xdr:to>
    <xdr:pic>
      <xdr:nvPicPr>
        <xdr:cNvPr id="21" name="Image 20"/>
        <xdr:cNvPicPr/>
      </xdr:nvPicPr>
      <xdr:blipFill>
        <a:blip xmlns:r="http://schemas.openxmlformats.org/officeDocument/2006/relationships" r:embed="rId22"/>
        <a:stretch>
          <a:fillRect/>
        </a:stretch>
      </xdr:blipFill>
      <xdr:spPr>
        <a:xfrm>
          <a:off x="510267" y="5252357"/>
          <a:ext cx="489857" cy="544285"/>
        </a:xfrm>
        <a:prstGeom prst="rect">
          <a:avLst/>
        </a:prstGeom>
      </xdr:spPr>
    </xdr:pic>
    <xdr:clientData/>
  </xdr:twoCellAnchor>
  <xdr:twoCellAnchor editAs="oneCell">
    <xdr:from>
      <xdr:col>16</xdr:col>
      <xdr:colOff>139390</xdr:colOff>
      <xdr:row>35</xdr:row>
      <xdr:rowOff>9294</xdr:rowOff>
    </xdr:from>
    <xdr:to>
      <xdr:col>19</xdr:col>
      <xdr:colOff>139389</xdr:colOff>
      <xdr:row>38</xdr:row>
      <xdr:rowOff>130098</xdr:rowOff>
    </xdr:to>
    <xdr:pic>
      <xdr:nvPicPr>
        <xdr:cNvPr id="20" name="Image 19" descr="\\cg56.fr\DFS-DGISS\DA-Autonomie-Dossiers\Conférence des financeurs\Outils de communication\CNSA\CDF_Logo_Departement_56\JPG\CDF_Logo_ Departement_56_CMJN.jpg"/>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113049" y="5213196"/>
          <a:ext cx="557560" cy="56685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5539</xdr:colOff>
      <xdr:row>0</xdr:row>
      <xdr:rowOff>0</xdr:rowOff>
    </xdr:from>
    <xdr:to>
      <xdr:col>2</xdr:col>
      <xdr:colOff>171673</xdr:colOff>
      <xdr:row>3</xdr:row>
      <xdr:rowOff>1251</xdr:rowOff>
    </xdr:to>
    <xdr:pic>
      <xdr:nvPicPr>
        <xdr:cNvPr id="3" name="Image 2">
          <a:hlinkClick xmlns:r="http://schemas.openxmlformats.org/officeDocument/2006/relationships" r:id="rId1" tooltip="Accueil"/>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0"/>
          <a:ext cx="525568" cy="457165"/>
        </a:xfrm>
        <a:prstGeom prst="rect">
          <a:avLst/>
        </a:prstGeom>
      </xdr:spPr>
    </xdr:pic>
    <xdr:clientData/>
  </xdr:twoCellAnchor>
  <xdr:twoCellAnchor>
    <xdr:from>
      <xdr:col>1</xdr:col>
      <xdr:colOff>66675</xdr:colOff>
      <xdr:row>16</xdr:row>
      <xdr:rowOff>57150</xdr:rowOff>
    </xdr:from>
    <xdr:to>
      <xdr:col>2</xdr:col>
      <xdr:colOff>83248</xdr:colOff>
      <xdr:row>17</xdr:row>
      <xdr:rowOff>99274</xdr:rowOff>
    </xdr:to>
    <xdr:sp macro="" textlink="">
      <xdr:nvSpPr>
        <xdr:cNvPr id="4" name="Ellipse 3">
          <a:extLst>
            <a:ext uri="{FF2B5EF4-FFF2-40B4-BE49-F238E27FC236}">
              <a16:creationId xmlns:a16="http://schemas.microsoft.com/office/drawing/2014/main" id="{00000000-0008-0000-0300-000004000000}"/>
            </a:ext>
          </a:extLst>
        </xdr:cNvPr>
        <xdr:cNvSpPr/>
      </xdr:nvSpPr>
      <xdr:spPr>
        <a:xfrm>
          <a:off x="246392" y="668188"/>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23</xdr:row>
      <xdr:rowOff>57150</xdr:rowOff>
    </xdr:from>
    <xdr:to>
      <xdr:col>2</xdr:col>
      <xdr:colOff>83248</xdr:colOff>
      <xdr:row>24</xdr:row>
      <xdr:rowOff>99274</xdr:rowOff>
    </xdr:to>
    <xdr:sp macro="" textlink="">
      <xdr:nvSpPr>
        <xdr:cNvPr id="5" name="Ellipse 4">
          <a:extLst>
            <a:ext uri="{FF2B5EF4-FFF2-40B4-BE49-F238E27FC236}">
              <a16:creationId xmlns:a16="http://schemas.microsoft.com/office/drawing/2014/main" id="{00000000-0008-0000-0300-000005000000}"/>
            </a:ext>
          </a:extLst>
        </xdr:cNvPr>
        <xdr:cNvSpPr/>
      </xdr:nvSpPr>
      <xdr:spPr>
        <a:xfrm>
          <a:off x="246392" y="2043023"/>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45</xdr:row>
      <xdr:rowOff>57150</xdr:rowOff>
    </xdr:from>
    <xdr:to>
      <xdr:col>2</xdr:col>
      <xdr:colOff>83248</xdr:colOff>
      <xdr:row>46</xdr:row>
      <xdr:rowOff>99274</xdr:rowOff>
    </xdr:to>
    <xdr:sp macro="" textlink="">
      <xdr:nvSpPr>
        <xdr:cNvPr id="6" name="Ellipse 5">
          <a:extLst>
            <a:ext uri="{FF2B5EF4-FFF2-40B4-BE49-F238E27FC236}">
              <a16:creationId xmlns:a16="http://schemas.microsoft.com/office/drawing/2014/main" id="{00000000-0008-0000-0300-000006000000}"/>
            </a:ext>
          </a:extLst>
        </xdr:cNvPr>
        <xdr:cNvSpPr/>
      </xdr:nvSpPr>
      <xdr:spPr>
        <a:xfrm>
          <a:off x="246392" y="2959579"/>
          <a:ext cx="196290" cy="194884"/>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5539</xdr:colOff>
      <xdr:row>42</xdr:row>
      <xdr:rowOff>0</xdr:rowOff>
    </xdr:from>
    <xdr:ext cx="525568" cy="457165"/>
    <xdr:pic>
      <xdr:nvPicPr>
        <xdr:cNvPr id="7" name="Image 6">
          <a:hlinkClick xmlns:r="http://schemas.openxmlformats.org/officeDocument/2006/relationships" r:id="rId1" tooltip="Accueil"/>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39" y="0"/>
          <a:ext cx="525568" cy="457165"/>
        </a:xfrm>
        <a:prstGeom prst="rect">
          <a:avLst/>
        </a:prstGeom>
      </xdr:spPr>
    </xdr:pic>
    <xdr:clientData/>
  </xdr:oneCellAnchor>
  <xdr:twoCellAnchor>
    <xdr:from>
      <xdr:col>1</xdr:col>
      <xdr:colOff>66675</xdr:colOff>
      <xdr:row>56</xdr:row>
      <xdr:rowOff>57150</xdr:rowOff>
    </xdr:from>
    <xdr:to>
      <xdr:col>2</xdr:col>
      <xdr:colOff>83248</xdr:colOff>
      <xdr:row>57</xdr:row>
      <xdr:rowOff>99274</xdr:rowOff>
    </xdr:to>
    <xdr:sp macro="" textlink="">
      <xdr:nvSpPr>
        <xdr:cNvPr id="8" name="Ellipse 7">
          <a:extLst>
            <a:ext uri="{FF2B5EF4-FFF2-40B4-BE49-F238E27FC236}">
              <a16:creationId xmlns:a16="http://schemas.microsoft.com/office/drawing/2014/main" id="{00000000-0008-0000-0300-000008000000}"/>
            </a:ext>
          </a:extLst>
        </xdr:cNvPr>
        <xdr:cNvSpPr/>
      </xdr:nvSpPr>
      <xdr:spPr>
        <a:xfrm>
          <a:off x="246392" y="7084084"/>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67</xdr:row>
      <xdr:rowOff>57150</xdr:rowOff>
    </xdr:from>
    <xdr:to>
      <xdr:col>2</xdr:col>
      <xdr:colOff>83248</xdr:colOff>
      <xdr:row>68</xdr:row>
      <xdr:rowOff>99274</xdr:rowOff>
    </xdr:to>
    <xdr:sp macro="" textlink="">
      <xdr:nvSpPr>
        <xdr:cNvPr id="9" name="Ellipse 8">
          <a:extLst>
            <a:ext uri="{FF2B5EF4-FFF2-40B4-BE49-F238E27FC236}">
              <a16:creationId xmlns:a16="http://schemas.microsoft.com/office/drawing/2014/main" id="{00000000-0008-0000-0300-000009000000}"/>
            </a:ext>
          </a:extLst>
        </xdr:cNvPr>
        <xdr:cNvSpPr/>
      </xdr:nvSpPr>
      <xdr:spPr>
        <a:xfrm>
          <a:off x="246392" y="9069957"/>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44</xdr:col>
      <xdr:colOff>88364</xdr:colOff>
      <xdr:row>0</xdr:row>
      <xdr:rowOff>36237</xdr:rowOff>
    </xdr:from>
    <xdr:to>
      <xdr:col>47</xdr:col>
      <xdr:colOff>1</xdr:colOff>
      <xdr:row>2</xdr:row>
      <xdr:rowOff>102359</xdr:rowOff>
    </xdr:to>
    <xdr:pic>
      <xdr:nvPicPr>
        <xdr:cNvPr id="10" name="Image 9">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697" b="8183"/>
        <a:stretch/>
      </xdr:blipFill>
      <xdr:spPr>
        <a:xfrm>
          <a:off x="8100570" y="36237"/>
          <a:ext cx="457924" cy="374284"/>
        </a:xfrm>
        <a:prstGeom prst="rect">
          <a:avLst/>
        </a:prstGeom>
      </xdr:spPr>
    </xdr:pic>
    <xdr:clientData/>
  </xdr:twoCellAnchor>
  <xdr:oneCellAnchor>
    <xdr:from>
      <xdr:col>44</xdr:col>
      <xdr:colOff>88364</xdr:colOff>
      <xdr:row>42</xdr:row>
      <xdr:rowOff>36237</xdr:rowOff>
    </xdr:from>
    <xdr:ext cx="457924" cy="374284"/>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697" b="8183"/>
        <a:stretch/>
      </xdr:blipFill>
      <xdr:spPr>
        <a:xfrm>
          <a:off x="8100570" y="36237"/>
          <a:ext cx="457924" cy="37428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11" name="Imag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14" name="Imag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oneCellAnchor>
    <xdr:from>
      <xdr:col>23</xdr:col>
      <xdr:colOff>53067</xdr:colOff>
      <xdr:row>42</xdr:row>
      <xdr:rowOff>38101</xdr:rowOff>
    </xdr:from>
    <xdr:ext cx="537482" cy="360936"/>
    <xdr:pic>
      <xdr:nvPicPr>
        <xdr:cNvPr id="15" name="Imag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oneCellAnchor>
  <xdr:oneCellAnchor>
    <xdr:from>
      <xdr:col>27</xdr:col>
      <xdr:colOff>38099</xdr:colOff>
      <xdr:row>42</xdr:row>
      <xdr:rowOff>0</xdr:rowOff>
    </xdr:from>
    <xdr:ext cx="523876" cy="445182"/>
    <xdr:pic>
      <xdr:nvPicPr>
        <xdr:cNvPr id="17" name="Imag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oneCellAnchor>
  <xdr:twoCellAnchor editAs="oneCell">
    <xdr:from>
      <xdr:col>19</xdr:col>
      <xdr:colOff>85726</xdr:colOff>
      <xdr:row>0</xdr:row>
      <xdr:rowOff>0</xdr:rowOff>
    </xdr:from>
    <xdr:to>
      <xdr:col>21</xdr:col>
      <xdr:colOff>104776</xdr:colOff>
      <xdr:row>2</xdr:row>
      <xdr:rowOff>123825</xdr:rowOff>
    </xdr:to>
    <xdr:pic>
      <xdr:nvPicPr>
        <xdr:cNvPr id="18" name="Image 17"/>
        <xdr:cNvPicPr/>
      </xdr:nvPicPr>
      <xdr:blipFill>
        <a:blip xmlns:r="http://schemas.openxmlformats.org/officeDocument/2006/relationships" r:embed="rId8"/>
        <a:stretch>
          <a:fillRect/>
        </a:stretch>
      </xdr:blipFill>
      <xdr:spPr>
        <a:xfrm>
          <a:off x="3524251" y="0"/>
          <a:ext cx="381000" cy="428625"/>
        </a:xfrm>
        <a:prstGeom prst="rect">
          <a:avLst/>
        </a:prstGeom>
      </xdr:spPr>
    </xdr:pic>
    <xdr:clientData/>
  </xdr:twoCellAnchor>
  <xdr:twoCellAnchor editAs="oneCell">
    <xdr:from>
      <xdr:col>20</xdr:col>
      <xdr:colOff>9525</xdr:colOff>
      <xdr:row>42</xdr:row>
      <xdr:rowOff>0</xdr:rowOff>
    </xdr:from>
    <xdr:to>
      <xdr:col>22</xdr:col>
      <xdr:colOff>28575</xdr:colOff>
      <xdr:row>44</xdr:row>
      <xdr:rowOff>123825</xdr:rowOff>
    </xdr:to>
    <xdr:pic>
      <xdr:nvPicPr>
        <xdr:cNvPr id="19" name="Image 18"/>
        <xdr:cNvPicPr/>
      </xdr:nvPicPr>
      <xdr:blipFill>
        <a:blip xmlns:r="http://schemas.openxmlformats.org/officeDocument/2006/relationships" r:embed="rId8"/>
        <a:stretch>
          <a:fillRect/>
        </a:stretch>
      </xdr:blipFill>
      <xdr:spPr>
        <a:xfrm>
          <a:off x="3629025" y="6400800"/>
          <a:ext cx="381000" cy="428625"/>
        </a:xfrm>
        <a:prstGeom prst="rect">
          <a:avLst/>
        </a:prstGeom>
      </xdr:spPr>
    </xdr:pic>
    <xdr:clientData/>
  </xdr:twoCellAnchor>
  <xdr:twoCellAnchor editAs="oneCell">
    <xdr:from>
      <xdr:col>30</xdr:col>
      <xdr:colOff>76200</xdr:colOff>
      <xdr:row>0</xdr:row>
      <xdr:rowOff>60960</xdr:rowOff>
    </xdr:from>
    <xdr:to>
      <xdr:col>32</xdr:col>
      <xdr:colOff>83820</xdr:colOff>
      <xdr:row>2</xdr:row>
      <xdr:rowOff>88265</xdr:rowOff>
    </xdr:to>
    <xdr:pic>
      <xdr:nvPicPr>
        <xdr:cNvPr id="21" name="Image 20" descr="\\cg56.fr\DFS-DGISS\DA-Autonomie-Dossiers\Conférence des financeurs\Outils de communication\CNSA\CDF_Logo_Departement_56\JPG\CDF_Logo_ Departement_56_CMJN.jp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562600" y="60960"/>
          <a:ext cx="373380" cy="33210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66675</xdr:colOff>
      <xdr:row>15</xdr:row>
      <xdr:rowOff>57150</xdr:rowOff>
    </xdr:from>
    <xdr:to>
      <xdr:col>2</xdr:col>
      <xdr:colOff>83248</xdr:colOff>
      <xdr:row>16</xdr:row>
      <xdr:rowOff>99274</xdr:rowOff>
    </xdr:to>
    <xdr:sp macro="" textlink="">
      <xdr:nvSpPr>
        <xdr:cNvPr id="3" name="Ellipse 2">
          <a:extLst>
            <a:ext uri="{FF2B5EF4-FFF2-40B4-BE49-F238E27FC236}">
              <a16:creationId xmlns:a16="http://schemas.microsoft.com/office/drawing/2014/main" id="{00000000-0008-0000-0300-000004000000}"/>
            </a:ext>
          </a:extLst>
        </xdr:cNvPr>
        <xdr:cNvSpPr/>
      </xdr:nvSpPr>
      <xdr:spPr>
        <a:xfrm>
          <a:off x="247650" y="2495550"/>
          <a:ext cx="197548" cy="194524"/>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17</xdr:row>
      <xdr:rowOff>57150</xdr:rowOff>
    </xdr:from>
    <xdr:to>
      <xdr:col>2</xdr:col>
      <xdr:colOff>83248</xdr:colOff>
      <xdr:row>18</xdr:row>
      <xdr:rowOff>99274</xdr:rowOff>
    </xdr:to>
    <xdr:sp macro="" textlink="">
      <xdr:nvSpPr>
        <xdr:cNvPr id="4" name="Ellipse 3">
          <a:extLst>
            <a:ext uri="{FF2B5EF4-FFF2-40B4-BE49-F238E27FC236}">
              <a16:creationId xmlns:a16="http://schemas.microsoft.com/office/drawing/2014/main" id="{00000000-0008-0000-0300-000005000000}"/>
            </a:ext>
          </a:extLst>
        </xdr:cNvPr>
        <xdr:cNvSpPr/>
      </xdr:nvSpPr>
      <xdr:spPr>
        <a:xfrm>
          <a:off x="247650" y="3562350"/>
          <a:ext cx="197548" cy="194524"/>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43</xdr:col>
      <xdr:colOff>135988</xdr:colOff>
      <xdr:row>0</xdr:row>
      <xdr:rowOff>36237</xdr:rowOff>
    </xdr:from>
    <xdr:to>
      <xdr:col>46</xdr:col>
      <xdr:colOff>47625</xdr:colOff>
      <xdr:row>2</xdr:row>
      <xdr:rowOff>102359</xdr:rowOff>
    </xdr:to>
    <xdr:pic>
      <xdr:nvPicPr>
        <xdr:cNvPr id="18" name="Image 17">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697" b="8183"/>
        <a:stretch/>
      </xdr:blipFill>
      <xdr:spPr>
        <a:xfrm>
          <a:off x="7917913" y="36237"/>
          <a:ext cx="454562" cy="370922"/>
        </a:xfrm>
        <a:prstGeom prst="rect">
          <a:avLst/>
        </a:prstGeom>
      </xdr:spPr>
    </xdr:pic>
    <xdr:clientData/>
  </xdr:twoCellAnchor>
  <xdr:twoCellAnchor editAs="oneCell">
    <xdr:from>
      <xdr:col>22</xdr:col>
      <xdr:colOff>100691</xdr:colOff>
      <xdr:row>0</xdr:row>
      <xdr:rowOff>38101</xdr:rowOff>
    </xdr:from>
    <xdr:to>
      <xdr:col>25</xdr:col>
      <xdr:colOff>95248</xdr:colOff>
      <xdr:row>2</xdr:row>
      <xdr:rowOff>94237</xdr:rowOff>
    </xdr:to>
    <xdr:pic>
      <xdr:nvPicPr>
        <xdr:cNvPr id="19" name="Image 18">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82141" y="38101"/>
          <a:ext cx="537482" cy="360936"/>
        </a:xfrm>
        <a:prstGeom prst="rect">
          <a:avLst/>
        </a:prstGeom>
      </xdr:spPr>
    </xdr:pic>
    <xdr:clientData/>
  </xdr:twoCellAnchor>
  <xdr:twoCellAnchor editAs="oneCell">
    <xdr:from>
      <xdr:col>26</xdr:col>
      <xdr:colOff>85723</xdr:colOff>
      <xdr:row>0</xdr:row>
      <xdr:rowOff>0</xdr:rowOff>
    </xdr:from>
    <xdr:to>
      <xdr:col>29</xdr:col>
      <xdr:colOff>66674</xdr:colOff>
      <xdr:row>2</xdr:row>
      <xdr:rowOff>140382</xdr:rowOff>
    </xdr:to>
    <xdr:pic>
      <xdr:nvPicPr>
        <xdr:cNvPr id="20" name="Image 19">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91073" y="0"/>
          <a:ext cx="523876" cy="445182"/>
        </a:xfrm>
        <a:prstGeom prst="rect">
          <a:avLst/>
        </a:prstGeom>
      </xdr:spPr>
    </xdr:pic>
    <xdr:clientData/>
  </xdr:twoCellAnchor>
  <xdr:twoCellAnchor editAs="oneCell">
    <xdr:from>
      <xdr:col>18</xdr:col>
      <xdr:colOff>133350</xdr:colOff>
      <xdr:row>0</xdr:row>
      <xdr:rowOff>0</xdr:rowOff>
    </xdr:from>
    <xdr:to>
      <xdr:col>20</xdr:col>
      <xdr:colOff>152400</xdr:colOff>
      <xdr:row>2</xdr:row>
      <xdr:rowOff>123825</xdr:rowOff>
    </xdr:to>
    <xdr:pic>
      <xdr:nvPicPr>
        <xdr:cNvPr id="21" name="Image 20"/>
        <xdr:cNvPicPr/>
      </xdr:nvPicPr>
      <xdr:blipFill>
        <a:blip xmlns:r="http://schemas.openxmlformats.org/officeDocument/2006/relationships" r:embed="rId4"/>
        <a:stretch>
          <a:fillRect/>
        </a:stretch>
      </xdr:blipFill>
      <xdr:spPr>
        <a:xfrm>
          <a:off x="3390900" y="0"/>
          <a:ext cx="381000" cy="428625"/>
        </a:xfrm>
        <a:prstGeom prst="rect">
          <a:avLst/>
        </a:prstGeom>
      </xdr:spPr>
    </xdr:pic>
    <xdr:clientData/>
  </xdr:twoCellAnchor>
  <xdr:twoCellAnchor editAs="oneCell">
    <xdr:from>
      <xdr:col>29</xdr:col>
      <xdr:colOff>123824</xdr:colOff>
      <xdr:row>0</xdr:row>
      <xdr:rowOff>60960</xdr:rowOff>
    </xdr:from>
    <xdr:to>
      <xdr:col>31</xdr:col>
      <xdr:colOff>131444</xdr:colOff>
      <xdr:row>2</xdr:row>
      <xdr:rowOff>88265</xdr:rowOff>
    </xdr:to>
    <xdr:pic>
      <xdr:nvPicPr>
        <xdr:cNvPr id="22" name="Image 21" descr="\\cg56.fr\DFS-DGISS\DA-Autonomie-Dossiers\Conférence des financeurs\Outils de communication\CNSA\CDF_Logo_Departement_56\JPG\CDF_Logo_ Departement_56_CMJN.jp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72099" y="60960"/>
          <a:ext cx="369570" cy="332105"/>
        </a:xfrm>
        <a:prstGeom prst="rect">
          <a:avLst/>
        </a:prstGeom>
        <a:noFill/>
        <a:ln>
          <a:noFill/>
        </a:ln>
      </xdr:spPr>
    </xdr:pic>
    <xdr:clientData/>
  </xdr:twoCellAnchor>
  <xdr:twoCellAnchor>
    <xdr:from>
      <xdr:col>1</xdr:col>
      <xdr:colOff>66675</xdr:colOff>
      <xdr:row>32</xdr:row>
      <xdr:rowOff>57150</xdr:rowOff>
    </xdr:from>
    <xdr:to>
      <xdr:col>2</xdr:col>
      <xdr:colOff>83248</xdr:colOff>
      <xdr:row>33</xdr:row>
      <xdr:rowOff>99274</xdr:rowOff>
    </xdr:to>
    <xdr:sp macro="" textlink="">
      <xdr:nvSpPr>
        <xdr:cNvPr id="23" name="Ellipse 22">
          <a:extLst>
            <a:ext uri="{FF2B5EF4-FFF2-40B4-BE49-F238E27FC236}">
              <a16:creationId xmlns:a16="http://schemas.microsoft.com/office/drawing/2014/main" id="{00000000-0008-0000-0300-000005000000}"/>
            </a:ext>
          </a:extLst>
        </xdr:cNvPr>
        <xdr:cNvSpPr/>
      </xdr:nvSpPr>
      <xdr:spPr>
        <a:xfrm>
          <a:off x="247650" y="3105150"/>
          <a:ext cx="197548" cy="194524"/>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0</xdr:colOff>
      <xdr:row>0</xdr:row>
      <xdr:rowOff>0</xdr:rowOff>
    </xdr:from>
    <xdr:to>
      <xdr:col>2</xdr:col>
      <xdr:colOff>167600</xdr:colOff>
      <xdr:row>3</xdr:row>
      <xdr:rowOff>12943</xdr:rowOff>
    </xdr:to>
    <xdr:pic>
      <xdr:nvPicPr>
        <xdr:cNvPr id="24" name="Image 23">
          <a:hlinkClick xmlns:r="http://schemas.openxmlformats.org/officeDocument/2006/relationships" r:id="rId6" tooltip="Accueil"/>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529964" cy="4633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66675</xdr:colOff>
      <xdr:row>14</xdr:row>
      <xdr:rowOff>57150</xdr:rowOff>
    </xdr:from>
    <xdr:to>
      <xdr:col>2</xdr:col>
      <xdr:colOff>83248</xdr:colOff>
      <xdr:row>15</xdr:row>
      <xdr:rowOff>99274</xdr:rowOff>
    </xdr:to>
    <xdr:sp macro="" textlink="">
      <xdr:nvSpPr>
        <xdr:cNvPr id="3" name="Ellipse 2">
          <a:extLst>
            <a:ext uri="{FF2B5EF4-FFF2-40B4-BE49-F238E27FC236}">
              <a16:creationId xmlns:a16="http://schemas.microsoft.com/office/drawing/2014/main" id="{00000000-0008-0000-0400-000003000000}"/>
            </a:ext>
          </a:extLst>
        </xdr:cNvPr>
        <xdr:cNvSpPr/>
      </xdr:nvSpPr>
      <xdr:spPr>
        <a:xfrm>
          <a:off x="247650" y="2190750"/>
          <a:ext cx="197548" cy="194524"/>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0</xdr:colOff>
      <xdr:row>0</xdr:row>
      <xdr:rowOff>0</xdr:rowOff>
    </xdr:from>
    <xdr:to>
      <xdr:col>2</xdr:col>
      <xdr:colOff>163618</xdr:colOff>
      <xdr:row>3</xdr:row>
      <xdr:rowOff>1714</xdr:rowOff>
    </xdr:to>
    <xdr:pic>
      <xdr:nvPicPr>
        <xdr:cNvPr id="9" name="Image 8">
          <a:hlinkClick xmlns:r="http://schemas.openxmlformats.org/officeDocument/2006/relationships" r:id="rId1" tooltip="Accueil"/>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twoCellAnchor>
  <xdr:twoCellAnchor>
    <xdr:from>
      <xdr:col>1</xdr:col>
      <xdr:colOff>66675</xdr:colOff>
      <xdr:row>42</xdr:row>
      <xdr:rowOff>57150</xdr:rowOff>
    </xdr:from>
    <xdr:to>
      <xdr:col>2</xdr:col>
      <xdr:colOff>83248</xdr:colOff>
      <xdr:row>43</xdr:row>
      <xdr:rowOff>99274</xdr:rowOff>
    </xdr:to>
    <xdr:sp macro="" textlink="">
      <xdr:nvSpPr>
        <xdr:cNvPr id="10" name="Ellipse 9">
          <a:extLst>
            <a:ext uri="{FF2B5EF4-FFF2-40B4-BE49-F238E27FC236}">
              <a16:creationId xmlns:a16="http://schemas.microsoft.com/office/drawing/2014/main" id="{00000000-0008-0000-0400-00000A000000}"/>
            </a:ext>
          </a:extLst>
        </xdr:cNvPr>
        <xdr:cNvSpPr/>
      </xdr:nvSpPr>
      <xdr:spPr>
        <a:xfrm>
          <a:off x="244260" y="2204311"/>
          <a:ext cx="194157" cy="195493"/>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44</xdr:col>
      <xdr:colOff>88285</xdr:colOff>
      <xdr:row>0</xdr:row>
      <xdr:rowOff>41111</xdr:rowOff>
    </xdr:from>
    <xdr:to>
      <xdr:col>46</xdr:col>
      <xdr:colOff>127513</xdr:colOff>
      <xdr:row>2</xdr:row>
      <xdr:rowOff>115194</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00259" y="41111"/>
          <a:ext cx="404204" cy="376747"/>
        </a:xfrm>
        <a:prstGeom prst="rect">
          <a:avLst/>
        </a:prstGeom>
      </xdr:spPr>
    </xdr:pic>
    <xdr:clientData/>
  </xdr:twoCellAnchor>
  <xdr:twoCellAnchor editAs="oneCell">
    <xdr:from>
      <xdr:col>34</xdr:col>
      <xdr:colOff>3682</xdr:colOff>
      <xdr:row>31</xdr:row>
      <xdr:rowOff>56503</xdr:rowOff>
    </xdr:from>
    <xdr:to>
      <xdr:col>35</xdr:col>
      <xdr:colOff>145296</xdr:colOff>
      <xdr:row>32</xdr:row>
      <xdr:rowOff>77127</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51436" y="5262965"/>
          <a:ext cx="319199" cy="214352"/>
        </a:xfrm>
        <a:prstGeom prst="rect">
          <a:avLst/>
        </a:prstGeom>
      </xdr:spPr>
    </xdr:pic>
    <xdr:clientData/>
  </xdr:twoCellAnchor>
  <xdr:twoCellAnchor editAs="oneCell">
    <xdr:from>
      <xdr:col>23</xdr:col>
      <xdr:colOff>53067</xdr:colOff>
      <xdr:row>0</xdr:row>
      <xdr:rowOff>38101</xdr:rowOff>
    </xdr:from>
    <xdr:to>
      <xdr:col>26</xdr:col>
      <xdr:colOff>47624</xdr:colOff>
      <xdr:row>2</xdr:row>
      <xdr:rowOff>94237</xdr:rowOff>
    </xdr:to>
    <xdr:pic>
      <xdr:nvPicPr>
        <xdr:cNvPr id="17" name="Imag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29</xdr:col>
      <xdr:colOff>171450</xdr:colOff>
      <xdr:row>2</xdr:row>
      <xdr:rowOff>140382</xdr:rowOff>
    </xdr:to>
    <xdr:pic>
      <xdr:nvPicPr>
        <xdr:cNvPr id="19" name="Imag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oneCellAnchor>
    <xdr:from>
      <xdr:col>0</xdr:col>
      <xdr:colOff>0</xdr:colOff>
      <xdr:row>37</xdr:row>
      <xdr:rowOff>0</xdr:rowOff>
    </xdr:from>
    <xdr:ext cx="518787" cy="461820"/>
    <xdr:pic>
      <xdr:nvPicPr>
        <xdr:cNvPr id="25" name="Image 24">
          <a:hlinkClick xmlns:r="http://schemas.openxmlformats.org/officeDocument/2006/relationships" r:id="rId1" tooltip="Accueil"/>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18787" cy="461820"/>
        </a:xfrm>
        <a:prstGeom prst="rect">
          <a:avLst/>
        </a:prstGeom>
      </xdr:spPr>
    </xdr:pic>
    <xdr:clientData/>
  </xdr:oneCellAnchor>
  <xdr:oneCellAnchor>
    <xdr:from>
      <xdr:col>44</xdr:col>
      <xdr:colOff>88285</xdr:colOff>
      <xdr:row>37</xdr:row>
      <xdr:rowOff>41111</xdr:rowOff>
    </xdr:from>
    <xdr:ext cx="394397" cy="380820"/>
    <xdr:pic>
      <xdr:nvPicPr>
        <xdr:cNvPr id="26" name="Imag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34302" y="41111"/>
          <a:ext cx="394397" cy="380820"/>
        </a:xfrm>
        <a:prstGeom prst="rect">
          <a:avLst/>
        </a:prstGeom>
      </xdr:spPr>
    </xdr:pic>
    <xdr:clientData/>
  </xdr:oneCellAnchor>
  <xdr:oneCellAnchor>
    <xdr:from>
      <xdr:col>23</xdr:col>
      <xdr:colOff>53067</xdr:colOff>
      <xdr:row>37</xdr:row>
      <xdr:rowOff>38101</xdr:rowOff>
    </xdr:from>
    <xdr:ext cx="527311" cy="362873"/>
    <xdr:pic>
      <xdr:nvPicPr>
        <xdr:cNvPr id="27" name="Imag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37516" y="38101"/>
          <a:ext cx="527311" cy="362873"/>
        </a:xfrm>
        <a:prstGeom prst="rect">
          <a:avLst/>
        </a:prstGeom>
      </xdr:spPr>
    </xdr:pic>
    <xdr:clientData/>
  </xdr:oneCellAnchor>
  <xdr:oneCellAnchor>
    <xdr:from>
      <xdr:col>27</xdr:col>
      <xdr:colOff>38099</xdr:colOff>
      <xdr:row>37</xdr:row>
      <xdr:rowOff>0</xdr:rowOff>
    </xdr:from>
    <xdr:ext cx="520809" cy="447119"/>
    <xdr:pic>
      <xdr:nvPicPr>
        <xdr:cNvPr id="29" name="Imag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32887" y="0"/>
          <a:ext cx="520809" cy="447119"/>
        </a:xfrm>
        <a:prstGeom prst="rect">
          <a:avLst/>
        </a:prstGeom>
      </xdr:spPr>
    </xdr:pic>
    <xdr:clientData/>
  </xdr:oneCellAnchor>
  <xdr:twoCellAnchor editAs="oneCell">
    <xdr:from>
      <xdr:col>19</xdr:col>
      <xdr:colOff>153369</xdr:colOff>
      <xdr:row>0</xdr:row>
      <xdr:rowOff>0</xdr:rowOff>
    </xdr:from>
    <xdr:to>
      <xdr:col>22</xdr:col>
      <xdr:colOff>1615</xdr:colOff>
      <xdr:row>2</xdr:row>
      <xdr:rowOff>121888</xdr:rowOff>
    </xdr:to>
    <xdr:pic>
      <xdr:nvPicPr>
        <xdr:cNvPr id="20" name="Image 19"/>
        <xdr:cNvPicPr/>
      </xdr:nvPicPr>
      <xdr:blipFill>
        <a:blip xmlns:r="http://schemas.openxmlformats.org/officeDocument/2006/relationships" r:embed="rId7"/>
        <a:stretch>
          <a:fillRect/>
        </a:stretch>
      </xdr:blipFill>
      <xdr:spPr>
        <a:xfrm>
          <a:off x="3527479" y="0"/>
          <a:ext cx="381000" cy="428625"/>
        </a:xfrm>
        <a:prstGeom prst="rect">
          <a:avLst/>
        </a:prstGeom>
      </xdr:spPr>
    </xdr:pic>
    <xdr:clientData/>
  </xdr:twoCellAnchor>
  <xdr:twoCellAnchor editAs="oneCell">
    <xdr:from>
      <xdr:col>20</xdr:col>
      <xdr:colOff>24216</xdr:colOff>
      <xdr:row>37</xdr:row>
      <xdr:rowOff>24216</xdr:rowOff>
    </xdr:from>
    <xdr:to>
      <xdr:col>22</xdr:col>
      <xdr:colOff>50047</xdr:colOff>
      <xdr:row>39</xdr:row>
      <xdr:rowOff>146104</xdr:rowOff>
    </xdr:to>
    <xdr:pic>
      <xdr:nvPicPr>
        <xdr:cNvPr id="21" name="Image 20"/>
        <xdr:cNvPicPr/>
      </xdr:nvPicPr>
      <xdr:blipFill>
        <a:blip xmlns:r="http://schemas.openxmlformats.org/officeDocument/2006/relationships" r:embed="rId7"/>
        <a:stretch>
          <a:fillRect/>
        </a:stretch>
      </xdr:blipFill>
      <xdr:spPr>
        <a:xfrm>
          <a:off x="3575911" y="6344619"/>
          <a:ext cx="381000" cy="428625"/>
        </a:xfrm>
        <a:prstGeom prst="rect">
          <a:avLst/>
        </a:prstGeom>
      </xdr:spPr>
    </xdr:pic>
    <xdr:clientData/>
  </xdr:twoCellAnchor>
  <xdr:twoCellAnchor editAs="oneCell">
    <xdr:from>
      <xdr:col>30</xdr:col>
      <xdr:colOff>64477</xdr:colOff>
      <xdr:row>0</xdr:row>
      <xdr:rowOff>58615</xdr:rowOff>
    </xdr:from>
    <xdr:to>
      <xdr:col>32</xdr:col>
      <xdr:colOff>74441</xdr:colOff>
      <xdr:row>2</xdr:row>
      <xdr:rowOff>85920</xdr:rowOff>
    </xdr:to>
    <xdr:pic>
      <xdr:nvPicPr>
        <xdr:cNvPr id="15" name="Image 14" descr="\\cg56.fr\DFS-DGISS\DA-Autonomie-Dossiers\Conférence des financeurs\Outils de communication\CNSA\CDF_Logo_Departement_56\JPG\CDF_Logo_ Departement_56_CMJN.jpg"/>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545015" y="58615"/>
          <a:ext cx="373380" cy="3321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66675</xdr:colOff>
      <xdr:row>13</xdr:row>
      <xdr:rowOff>57150</xdr:rowOff>
    </xdr:from>
    <xdr:to>
      <xdr:col>2</xdr:col>
      <xdr:colOff>83248</xdr:colOff>
      <xdr:row>14</xdr:row>
      <xdr:rowOff>99274</xdr:rowOff>
    </xdr:to>
    <xdr:sp macro="" textlink="">
      <xdr:nvSpPr>
        <xdr:cNvPr id="4" name="Ellipse 3">
          <a:extLst>
            <a:ext uri="{FF2B5EF4-FFF2-40B4-BE49-F238E27FC236}">
              <a16:creationId xmlns:a16="http://schemas.microsoft.com/office/drawing/2014/main" id="{00000000-0008-0000-0500-000004000000}"/>
            </a:ext>
          </a:extLst>
        </xdr:cNvPr>
        <xdr:cNvSpPr/>
      </xdr:nvSpPr>
      <xdr:spPr>
        <a:xfrm>
          <a:off x="247650" y="2190750"/>
          <a:ext cx="197548" cy="194524"/>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0</xdr:colOff>
      <xdr:row>0</xdr:row>
      <xdr:rowOff>0</xdr:rowOff>
    </xdr:from>
    <xdr:to>
      <xdr:col>2</xdr:col>
      <xdr:colOff>156837</xdr:colOff>
      <xdr:row>3</xdr:row>
      <xdr:rowOff>1902</xdr:rowOff>
    </xdr:to>
    <xdr:pic>
      <xdr:nvPicPr>
        <xdr:cNvPr id="8" name="Image 7">
          <a:hlinkClick xmlns:r="http://schemas.openxmlformats.org/officeDocument/2006/relationships" r:id="rId1" tooltip="Accueil"/>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18787" cy="459102"/>
        </a:xfrm>
        <a:prstGeom prst="rect">
          <a:avLst/>
        </a:prstGeom>
      </xdr:spPr>
    </xdr:pic>
    <xdr:clientData/>
  </xdr:twoCellAnchor>
  <xdr:oneCellAnchor>
    <xdr:from>
      <xdr:col>0</xdr:col>
      <xdr:colOff>5539</xdr:colOff>
      <xdr:row>41</xdr:row>
      <xdr:rowOff>0</xdr:rowOff>
    </xdr:from>
    <xdr:ext cx="525568" cy="457165"/>
    <xdr:pic>
      <xdr:nvPicPr>
        <xdr:cNvPr id="9" name="Image 8">
          <a:hlinkClick xmlns:r="http://schemas.openxmlformats.org/officeDocument/2006/relationships" r:id="rId1" tooltip="Accueil"/>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39" y="6286500"/>
          <a:ext cx="525568" cy="457165"/>
        </a:xfrm>
        <a:prstGeom prst="rect">
          <a:avLst/>
        </a:prstGeom>
      </xdr:spPr>
    </xdr:pic>
    <xdr:clientData/>
  </xdr:oneCellAnchor>
  <xdr:twoCellAnchor>
    <xdr:from>
      <xdr:col>1</xdr:col>
      <xdr:colOff>66675</xdr:colOff>
      <xdr:row>44</xdr:row>
      <xdr:rowOff>38100</xdr:rowOff>
    </xdr:from>
    <xdr:to>
      <xdr:col>2</xdr:col>
      <xdr:colOff>83248</xdr:colOff>
      <xdr:row>45</xdr:row>
      <xdr:rowOff>80224</xdr:rowOff>
    </xdr:to>
    <xdr:sp macro="" textlink="">
      <xdr:nvSpPr>
        <xdr:cNvPr id="11" name="Ellipse 10">
          <a:extLst>
            <a:ext uri="{FF2B5EF4-FFF2-40B4-BE49-F238E27FC236}">
              <a16:creationId xmlns:a16="http://schemas.microsoft.com/office/drawing/2014/main" id="{00000000-0008-0000-0500-00000B000000}"/>
            </a:ext>
          </a:extLst>
        </xdr:cNvPr>
        <xdr:cNvSpPr/>
      </xdr:nvSpPr>
      <xdr:spPr>
        <a:xfrm>
          <a:off x="247650" y="7200900"/>
          <a:ext cx="197548" cy="194524"/>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45</xdr:col>
      <xdr:colOff>87634</xdr:colOff>
      <xdr:row>0</xdr:row>
      <xdr:rowOff>44713</xdr:rowOff>
    </xdr:from>
    <xdr:to>
      <xdr:col>47</xdr:col>
      <xdr:colOff>64569</xdr:colOff>
      <xdr:row>2</xdr:row>
      <xdr:rowOff>82262</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0475" y="44713"/>
          <a:ext cx="340617" cy="340617"/>
        </a:xfrm>
        <a:prstGeom prst="rect">
          <a:avLst/>
        </a:prstGeom>
      </xdr:spPr>
    </xdr:pic>
    <xdr:clientData/>
  </xdr:twoCellAnchor>
  <xdr:oneCellAnchor>
    <xdr:from>
      <xdr:col>45</xdr:col>
      <xdr:colOff>87634</xdr:colOff>
      <xdr:row>41</xdr:row>
      <xdr:rowOff>44713</xdr:rowOff>
    </xdr:from>
    <xdr:ext cx="340617" cy="340617"/>
    <xdr:pic>
      <xdr:nvPicPr>
        <xdr:cNvPr id="7" name="Imag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0475" y="44713"/>
          <a:ext cx="340617" cy="340617"/>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10" name="Imag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13" name="Imag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oneCellAnchor>
    <xdr:from>
      <xdr:col>23</xdr:col>
      <xdr:colOff>53067</xdr:colOff>
      <xdr:row>41</xdr:row>
      <xdr:rowOff>38101</xdr:rowOff>
    </xdr:from>
    <xdr:ext cx="533708" cy="361655"/>
    <xdr:pic>
      <xdr:nvPicPr>
        <xdr:cNvPr id="14" name="Imag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86558" y="38101"/>
          <a:ext cx="533708" cy="361655"/>
        </a:xfrm>
        <a:prstGeom prst="rect">
          <a:avLst/>
        </a:prstGeom>
      </xdr:spPr>
    </xdr:pic>
    <xdr:clientData/>
  </xdr:oneCellAnchor>
  <xdr:oneCellAnchor>
    <xdr:from>
      <xdr:col>27</xdr:col>
      <xdr:colOff>38099</xdr:colOff>
      <xdr:row>41</xdr:row>
      <xdr:rowOff>0</xdr:rowOff>
    </xdr:from>
    <xdr:ext cx="520102" cy="445901"/>
    <xdr:pic>
      <xdr:nvPicPr>
        <xdr:cNvPr id="16" name="Imag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90457" y="0"/>
          <a:ext cx="520102" cy="445901"/>
        </a:xfrm>
        <a:prstGeom prst="rect">
          <a:avLst/>
        </a:prstGeom>
      </xdr:spPr>
    </xdr:pic>
    <xdr:clientData/>
  </xdr:oneCellAnchor>
  <xdr:twoCellAnchor>
    <xdr:from>
      <xdr:col>1</xdr:col>
      <xdr:colOff>66675</xdr:colOff>
      <xdr:row>65</xdr:row>
      <xdr:rowOff>38100</xdr:rowOff>
    </xdr:from>
    <xdr:to>
      <xdr:col>2</xdr:col>
      <xdr:colOff>83248</xdr:colOff>
      <xdr:row>66</xdr:row>
      <xdr:rowOff>80224</xdr:rowOff>
    </xdr:to>
    <xdr:sp macro="" textlink="">
      <xdr:nvSpPr>
        <xdr:cNvPr id="17" name="Ellipse 16">
          <a:extLst>
            <a:ext uri="{FF2B5EF4-FFF2-40B4-BE49-F238E27FC236}">
              <a16:creationId xmlns:a16="http://schemas.microsoft.com/office/drawing/2014/main" id="{00000000-0008-0000-0500-00000B000000}"/>
            </a:ext>
          </a:extLst>
        </xdr:cNvPr>
        <xdr:cNvSpPr/>
      </xdr:nvSpPr>
      <xdr:spPr>
        <a:xfrm>
          <a:off x="245269" y="6586538"/>
          <a:ext cx="195167" cy="190952"/>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20</xdr:col>
      <xdr:colOff>53512</xdr:colOff>
      <xdr:row>0</xdr:row>
      <xdr:rowOff>0</xdr:rowOff>
    </xdr:from>
    <xdr:to>
      <xdr:col>22</xdr:col>
      <xdr:colOff>70636</xdr:colOff>
      <xdr:row>2</xdr:row>
      <xdr:rowOff>128962</xdr:rowOff>
    </xdr:to>
    <xdr:pic>
      <xdr:nvPicPr>
        <xdr:cNvPr id="19" name="Image 18"/>
        <xdr:cNvPicPr/>
      </xdr:nvPicPr>
      <xdr:blipFill>
        <a:blip xmlns:r="http://schemas.openxmlformats.org/officeDocument/2006/relationships" r:embed="rId8"/>
        <a:stretch>
          <a:fillRect/>
        </a:stretch>
      </xdr:blipFill>
      <xdr:spPr>
        <a:xfrm>
          <a:off x="3692276" y="0"/>
          <a:ext cx="381000" cy="428625"/>
        </a:xfrm>
        <a:prstGeom prst="rect">
          <a:avLst/>
        </a:prstGeom>
      </xdr:spPr>
    </xdr:pic>
    <xdr:clientData/>
  </xdr:twoCellAnchor>
  <xdr:twoCellAnchor editAs="oneCell">
    <xdr:from>
      <xdr:col>20</xdr:col>
      <xdr:colOff>74916</xdr:colOff>
      <xdr:row>41</xdr:row>
      <xdr:rowOff>21405</xdr:rowOff>
    </xdr:from>
    <xdr:to>
      <xdr:col>22</xdr:col>
      <xdr:colOff>92040</xdr:colOff>
      <xdr:row>44</xdr:row>
      <xdr:rowOff>536</xdr:rowOff>
    </xdr:to>
    <xdr:pic>
      <xdr:nvPicPr>
        <xdr:cNvPr id="20" name="Image 19"/>
        <xdr:cNvPicPr/>
      </xdr:nvPicPr>
      <xdr:blipFill>
        <a:blip xmlns:r="http://schemas.openxmlformats.org/officeDocument/2006/relationships" r:embed="rId8"/>
        <a:stretch>
          <a:fillRect/>
        </a:stretch>
      </xdr:blipFill>
      <xdr:spPr>
        <a:xfrm>
          <a:off x="3713680" y="6164495"/>
          <a:ext cx="381000" cy="428625"/>
        </a:xfrm>
        <a:prstGeom prst="rect">
          <a:avLst/>
        </a:prstGeom>
      </xdr:spPr>
    </xdr:pic>
    <xdr:clientData/>
  </xdr:twoCellAnchor>
  <xdr:twoCellAnchor editAs="oneCell">
    <xdr:from>
      <xdr:col>30</xdr:col>
      <xdr:colOff>119865</xdr:colOff>
      <xdr:row>0</xdr:row>
      <xdr:rowOff>59933</xdr:rowOff>
    </xdr:from>
    <xdr:to>
      <xdr:col>32</xdr:col>
      <xdr:colOff>133650</xdr:colOff>
      <xdr:row>2</xdr:row>
      <xdr:rowOff>83813</xdr:rowOff>
    </xdr:to>
    <xdr:pic>
      <xdr:nvPicPr>
        <xdr:cNvPr id="15" name="Image 14" descr="\\cg56.fr\DFS-DGISS\DA-Autonomie-Dossiers\Conférence des financeurs\Outils de communication\CNSA\CDF_Logo_Departement_56\JPG\CDF_Logo_ Departement_56_CMJN.jp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513798" y="59933"/>
          <a:ext cx="373380" cy="33210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57150</xdr:colOff>
      <xdr:row>0</xdr:row>
      <xdr:rowOff>38100</xdr:rowOff>
    </xdr:from>
    <xdr:to>
      <xdr:col>1</xdr:col>
      <xdr:colOff>561850</xdr:colOff>
      <xdr:row>0</xdr:row>
      <xdr:rowOff>476250</xdr:rowOff>
    </xdr:to>
    <xdr:pic>
      <xdr:nvPicPr>
        <xdr:cNvPr id="2" name="Image 1">
          <a:hlinkClick xmlns:r="http://schemas.openxmlformats.org/officeDocument/2006/relationships" r:id="rId1" tooltip="Accueil"/>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38100"/>
          <a:ext cx="504700" cy="4381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73269</xdr:colOff>
      <xdr:row>35</xdr:row>
      <xdr:rowOff>48846</xdr:rowOff>
    </xdr:from>
    <xdr:to>
      <xdr:col>2</xdr:col>
      <xdr:colOff>89842</xdr:colOff>
      <xdr:row>36</xdr:row>
      <xdr:rowOff>90971</xdr:rowOff>
    </xdr:to>
    <xdr:sp macro="" textlink="">
      <xdr:nvSpPr>
        <xdr:cNvPr id="21" name="Ellipse 20">
          <a:extLst>
            <a:ext uri="{FF2B5EF4-FFF2-40B4-BE49-F238E27FC236}">
              <a16:creationId xmlns:a16="http://schemas.microsoft.com/office/drawing/2014/main" id="{00000000-0008-0000-0700-000015000000}"/>
            </a:ext>
          </a:extLst>
        </xdr:cNvPr>
        <xdr:cNvSpPr/>
      </xdr:nvSpPr>
      <xdr:spPr>
        <a:xfrm>
          <a:off x="256442" y="6936154"/>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13</xdr:row>
      <xdr:rowOff>57150</xdr:rowOff>
    </xdr:from>
    <xdr:to>
      <xdr:col>2</xdr:col>
      <xdr:colOff>83248</xdr:colOff>
      <xdr:row>14</xdr:row>
      <xdr:rowOff>99274</xdr:rowOff>
    </xdr:to>
    <xdr:sp macro="" textlink="">
      <xdr:nvSpPr>
        <xdr:cNvPr id="2" name="Ellipse 1">
          <a:extLst>
            <a:ext uri="{FF2B5EF4-FFF2-40B4-BE49-F238E27FC236}">
              <a16:creationId xmlns:a16="http://schemas.microsoft.com/office/drawing/2014/main" id="{00000000-0008-0000-0700-000002000000}"/>
            </a:ext>
          </a:extLst>
        </xdr:cNvPr>
        <xdr:cNvSpPr/>
      </xdr:nvSpPr>
      <xdr:spPr>
        <a:xfrm>
          <a:off x="247650" y="21907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0</xdr:colOff>
      <xdr:row>0</xdr:row>
      <xdr:rowOff>0</xdr:rowOff>
    </xdr:from>
    <xdr:ext cx="525568" cy="457165"/>
    <xdr:pic>
      <xdr:nvPicPr>
        <xdr:cNvPr id="4" name="Image 3">
          <a:hlinkClick xmlns:r="http://schemas.openxmlformats.org/officeDocument/2006/relationships" r:id="rId1" tooltip="Accueil"/>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twoCellAnchor>
    <xdr:from>
      <xdr:col>12</xdr:col>
      <xdr:colOff>66675</xdr:colOff>
      <xdr:row>14</xdr:row>
      <xdr:rowOff>9525</xdr:rowOff>
    </xdr:from>
    <xdr:to>
      <xdr:col>17</xdr:col>
      <xdr:colOff>28575</xdr:colOff>
      <xdr:row>14</xdr:row>
      <xdr:rowOff>9525</xdr:rowOff>
    </xdr:to>
    <xdr:cxnSp macro="">
      <xdr:nvCxnSpPr>
        <xdr:cNvPr id="7" name="Connecteur droit 6">
          <a:extLst>
            <a:ext uri="{FF2B5EF4-FFF2-40B4-BE49-F238E27FC236}">
              <a16:creationId xmlns:a16="http://schemas.microsoft.com/office/drawing/2014/main" id="{00000000-0008-0000-0700-000007000000}"/>
            </a:ext>
          </a:extLst>
        </xdr:cNvPr>
        <xdr:cNvCxnSpPr/>
      </xdr:nvCxnSpPr>
      <xdr:spPr>
        <a:xfrm>
          <a:off x="2238375" y="2295525"/>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66675</xdr:colOff>
      <xdr:row>17</xdr:row>
      <xdr:rowOff>57150</xdr:rowOff>
    </xdr:from>
    <xdr:to>
      <xdr:col>2</xdr:col>
      <xdr:colOff>83248</xdr:colOff>
      <xdr:row>18</xdr:row>
      <xdr:rowOff>99274</xdr:rowOff>
    </xdr:to>
    <xdr:sp macro="" textlink="">
      <xdr:nvSpPr>
        <xdr:cNvPr id="9" name="Ellipse 8">
          <a:extLst>
            <a:ext uri="{FF2B5EF4-FFF2-40B4-BE49-F238E27FC236}">
              <a16:creationId xmlns:a16="http://schemas.microsoft.com/office/drawing/2014/main" id="{00000000-0008-0000-0700-000009000000}"/>
            </a:ext>
          </a:extLst>
        </xdr:cNvPr>
        <xdr:cNvSpPr/>
      </xdr:nvSpPr>
      <xdr:spPr>
        <a:xfrm>
          <a:off x="247650" y="21907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66675</xdr:colOff>
      <xdr:row>18</xdr:row>
      <xdr:rowOff>9525</xdr:rowOff>
    </xdr:from>
    <xdr:to>
      <xdr:col>17</xdr:col>
      <xdr:colOff>28575</xdr:colOff>
      <xdr:row>18</xdr:row>
      <xdr:rowOff>9525</xdr:rowOff>
    </xdr:to>
    <xdr:cxnSp macro="">
      <xdr:nvCxnSpPr>
        <xdr:cNvPr id="10" name="Connecteur droit 9">
          <a:extLst>
            <a:ext uri="{FF2B5EF4-FFF2-40B4-BE49-F238E27FC236}">
              <a16:creationId xmlns:a16="http://schemas.microsoft.com/office/drawing/2014/main" id="{00000000-0008-0000-0700-00000A000000}"/>
            </a:ext>
          </a:extLst>
        </xdr:cNvPr>
        <xdr:cNvCxnSpPr/>
      </xdr:nvCxnSpPr>
      <xdr:spPr>
        <a:xfrm>
          <a:off x="2238375" y="2295525"/>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66675</xdr:colOff>
      <xdr:row>27</xdr:row>
      <xdr:rowOff>57150</xdr:rowOff>
    </xdr:from>
    <xdr:to>
      <xdr:col>2</xdr:col>
      <xdr:colOff>83248</xdr:colOff>
      <xdr:row>28</xdr:row>
      <xdr:rowOff>99274</xdr:rowOff>
    </xdr:to>
    <xdr:sp macro="" textlink="">
      <xdr:nvSpPr>
        <xdr:cNvPr id="11" name="Ellipse 10">
          <a:extLst>
            <a:ext uri="{FF2B5EF4-FFF2-40B4-BE49-F238E27FC236}">
              <a16:creationId xmlns:a16="http://schemas.microsoft.com/office/drawing/2014/main" id="{00000000-0008-0000-0700-00000B000000}"/>
            </a:ext>
          </a:extLst>
        </xdr:cNvPr>
        <xdr:cNvSpPr/>
      </xdr:nvSpPr>
      <xdr:spPr>
        <a:xfrm>
          <a:off x="247650" y="28003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14</xdr:col>
      <xdr:colOff>142875</xdr:colOff>
      <xdr:row>28</xdr:row>
      <xdr:rowOff>19050</xdr:rowOff>
    </xdr:from>
    <xdr:to>
      <xdr:col>19</xdr:col>
      <xdr:colOff>104775</xdr:colOff>
      <xdr:row>28</xdr:row>
      <xdr:rowOff>19050</xdr:rowOff>
    </xdr:to>
    <xdr:cxnSp macro="">
      <xdr:nvCxnSpPr>
        <xdr:cNvPr id="12" name="Connecteur droit 11">
          <a:extLst>
            <a:ext uri="{FF2B5EF4-FFF2-40B4-BE49-F238E27FC236}">
              <a16:creationId xmlns:a16="http://schemas.microsoft.com/office/drawing/2014/main" id="{00000000-0008-0000-0700-00000C000000}"/>
            </a:ext>
          </a:extLst>
        </xdr:cNvPr>
        <xdr:cNvCxnSpPr/>
      </xdr:nvCxnSpPr>
      <xdr:spPr>
        <a:xfrm>
          <a:off x="2676525" y="4133850"/>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oneCellAnchor>
    <xdr:from>
      <xdr:col>0</xdr:col>
      <xdr:colOff>5539</xdr:colOff>
      <xdr:row>32</xdr:row>
      <xdr:rowOff>0</xdr:rowOff>
    </xdr:from>
    <xdr:ext cx="525568" cy="457165"/>
    <xdr:pic>
      <xdr:nvPicPr>
        <xdr:cNvPr id="19" name="Image 18">
          <a:hlinkClick xmlns:r="http://schemas.openxmlformats.org/officeDocument/2006/relationships" r:id="rId1" tooltip="Accueil"/>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6400800"/>
          <a:ext cx="525568" cy="457165"/>
        </a:xfrm>
        <a:prstGeom prst="rect">
          <a:avLst/>
        </a:prstGeom>
      </xdr:spPr>
    </xdr:pic>
    <xdr:clientData/>
  </xdr:oneCellAnchor>
  <xdr:twoCellAnchor>
    <xdr:from>
      <xdr:col>1</xdr:col>
      <xdr:colOff>73269</xdr:colOff>
      <xdr:row>53</xdr:row>
      <xdr:rowOff>48846</xdr:rowOff>
    </xdr:from>
    <xdr:to>
      <xdr:col>2</xdr:col>
      <xdr:colOff>89842</xdr:colOff>
      <xdr:row>54</xdr:row>
      <xdr:rowOff>90971</xdr:rowOff>
    </xdr:to>
    <xdr:sp macro="" textlink="">
      <xdr:nvSpPr>
        <xdr:cNvPr id="22" name="Ellipse 21">
          <a:extLst>
            <a:ext uri="{FF2B5EF4-FFF2-40B4-BE49-F238E27FC236}">
              <a16:creationId xmlns:a16="http://schemas.microsoft.com/office/drawing/2014/main" id="{00000000-0008-0000-0700-000016000000}"/>
            </a:ext>
          </a:extLst>
        </xdr:cNvPr>
        <xdr:cNvSpPr/>
      </xdr:nvSpPr>
      <xdr:spPr>
        <a:xfrm>
          <a:off x="256442" y="6789615"/>
          <a:ext cx="199746" cy="18866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73269</xdr:colOff>
      <xdr:row>78</xdr:row>
      <xdr:rowOff>48846</xdr:rowOff>
    </xdr:from>
    <xdr:to>
      <xdr:col>2</xdr:col>
      <xdr:colOff>89842</xdr:colOff>
      <xdr:row>79</xdr:row>
      <xdr:rowOff>90971</xdr:rowOff>
    </xdr:to>
    <xdr:sp macro="" textlink="">
      <xdr:nvSpPr>
        <xdr:cNvPr id="23" name="Ellipse 22">
          <a:extLst>
            <a:ext uri="{FF2B5EF4-FFF2-40B4-BE49-F238E27FC236}">
              <a16:creationId xmlns:a16="http://schemas.microsoft.com/office/drawing/2014/main" id="{00000000-0008-0000-0700-000017000000}"/>
            </a:ext>
          </a:extLst>
        </xdr:cNvPr>
        <xdr:cNvSpPr/>
      </xdr:nvSpPr>
      <xdr:spPr>
        <a:xfrm>
          <a:off x="256442" y="6643077"/>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5539</xdr:colOff>
      <xdr:row>75</xdr:row>
      <xdr:rowOff>0</xdr:rowOff>
    </xdr:from>
    <xdr:ext cx="525568" cy="457165"/>
    <xdr:pic>
      <xdr:nvPicPr>
        <xdr:cNvPr id="24" name="Image 23">
          <a:hlinkClick xmlns:r="http://schemas.openxmlformats.org/officeDocument/2006/relationships" r:id="rId1" tooltip="Accueil"/>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6154615"/>
          <a:ext cx="525568" cy="457165"/>
        </a:xfrm>
        <a:prstGeom prst="rect">
          <a:avLst/>
        </a:prstGeom>
      </xdr:spPr>
    </xdr:pic>
    <xdr:clientData/>
  </xdr:oneCellAnchor>
  <xdr:twoCellAnchor>
    <xdr:from>
      <xdr:col>1</xdr:col>
      <xdr:colOff>73269</xdr:colOff>
      <xdr:row>96</xdr:row>
      <xdr:rowOff>48846</xdr:rowOff>
    </xdr:from>
    <xdr:to>
      <xdr:col>2</xdr:col>
      <xdr:colOff>89842</xdr:colOff>
      <xdr:row>97</xdr:row>
      <xdr:rowOff>90971</xdr:rowOff>
    </xdr:to>
    <xdr:sp macro="" textlink="">
      <xdr:nvSpPr>
        <xdr:cNvPr id="25" name="Ellipse 24">
          <a:extLst>
            <a:ext uri="{FF2B5EF4-FFF2-40B4-BE49-F238E27FC236}">
              <a16:creationId xmlns:a16="http://schemas.microsoft.com/office/drawing/2014/main" id="{00000000-0008-0000-0700-000019000000}"/>
            </a:ext>
          </a:extLst>
        </xdr:cNvPr>
        <xdr:cNvSpPr/>
      </xdr:nvSpPr>
      <xdr:spPr>
        <a:xfrm>
          <a:off x="256442" y="9427308"/>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45</xdr:col>
      <xdr:colOff>87634</xdr:colOff>
      <xdr:row>0</xdr:row>
      <xdr:rowOff>50804</xdr:rowOff>
    </xdr:from>
    <xdr:to>
      <xdr:col>47</xdr:col>
      <xdr:colOff>64569</xdr:colOff>
      <xdr:row>2</xdr:row>
      <xdr:rowOff>76171</xdr:rowOff>
    </xdr:to>
    <xdr:pic>
      <xdr:nvPicPr>
        <xdr:cNvPr id="15" name="Imag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twoCellAnchor>
  <xdr:oneCellAnchor>
    <xdr:from>
      <xdr:col>45</xdr:col>
      <xdr:colOff>87634</xdr:colOff>
      <xdr:row>32</xdr:row>
      <xdr:rowOff>50804</xdr:rowOff>
    </xdr:from>
    <xdr:ext cx="332104" cy="332104"/>
    <xdr:pic>
      <xdr:nvPicPr>
        <xdr:cNvPr id="16" name="Imag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oneCellAnchor>
  <xdr:oneCellAnchor>
    <xdr:from>
      <xdr:col>45</xdr:col>
      <xdr:colOff>87634</xdr:colOff>
      <xdr:row>75</xdr:row>
      <xdr:rowOff>50804</xdr:rowOff>
    </xdr:from>
    <xdr:ext cx="332104" cy="332104"/>
    <xdr:pic>
      <xdr:nvPicPr>
        <xdr:cNvPr id="17" name="Imag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oneCellAnchor>
  <xdr:oneCellAnchor>
    <xdr:from>
      <xdr:col>45</xdr:col>
      <xdr:colOff>87634</xdr:colOff>
      <xdr:row>32</xdr:row>
      <xdr:rowOff>50804</xdr:rowOff>
    </xdr:from>
    <xdr:ext cx="332104" cy="332104"/>
    <xdr:pic>
      <xdr:nvPicPr>
        <xdr:cNvPr id="18" name="Imag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8948" y="12933770"/>
          <a:ext cx="332104" cy="332104"/>
        </a:xfrm>
        <a:prstGeom prst="rect">
          <a:avLst/>
        </a:prstGeom>
      </xdr:spPr>
    </xdr:pic>
    <xdr:clientData/>
  </xdr:oneCellAnchor>
  <xdr:oneCellAnchor>
    <xdr:from>
      <xdr:col>45</xdr:col>
      <xdr:colOff>87634</xdr:colOff>
      <xdr:row>0</xdr:row>
      <xdr:rowOff>50804</xdr:rowOff>
    </xdr:from>
    <xdr:ext cx="332104" cy="332104"/>
    <xdr:pic>
      <xdr:nvPicPr>
        <xdr:cNvPr id="20" name="Imag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8948" y="12933770"/>
          <a:ext cx="332104" cy="33210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26" name="Imag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28" name="Imag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twoCellAnchor editAs="oneCell">
    <xdr:from>
      <xdr:col>20</xdr:col>
      <xdr:colOff>50130</xdr:colOff>
      <xdr:row>0</xdr:row>
      <xdr:rowOff>10026</xdr:rowOff>
    </xdr:from>
    <xdr:to>
      <xdr:col>22</xdr:col>
      <xdr:colOff>70183</xdr:colOff>
      <xdr:row>2</xdr:row>
      <xdr:rowOff>137862</xdr:rowOff>
    </xdr:to>
    <xdr:pic>
      <xdr:nvPicPr>
        <xdr:cNvPr id="32" name="Image 31"/>
        <xdr:cNvPicPr/>
      </xdr:nvPicPr>
      <xdr:blipFill>
        <a:blip xmlns:r="http://schemas.openxmlformats.org/officeDocument/2006/relationships" r:embed="rId6"/>
        <a:stretch>
          <a:fillRect/>
        </a:stretch>
      </xdr:blipFill>
      <xdr:spPr>
        <a:xfrm>
          <a:off x="3659604" y="10026"/>
          <a:ext cx="381000" cy="428625"/>
        </a:xfrm>
        <a:prstGeom prst="rect">
          <a:avLst/>
        </a:prstGeom>
      </xdr:spPr>
    </xdr:pic>
    <xdr:clientData/>
  </xdr:twoCellAnchor>
  <xdr:twoCellAnchor editAs="oneCell">
    <xdr:from>
      <xdr:col>22</xdr:col>
      <xdr:colOff>53069</xdr:colOff>
      <xdr:row>31</xdr:row>
      <xdr:rowOff>98259</xdr:rowOff>
    </xdr:from>
    <xdr:to>
      <xdr:col>25</xdr:col>
      <xdr:colOff>47626</xdr:colOff>
      <xdr:row>34</xdr:row>
      <xdr:rowOff>3999</xdr:rowOff>
    </xdr:to>
    <xdr:pic>
      <xdr:nvPicPr>
        <xdr:cNvPr id="38" name="Image 37">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3490" y="6134101"/>
          <a:ext cx="535978" cy="356925"/>
        </a:xfrm>
        <a:prstGeom prst="rect">
          <a:avLst/>
        </a:prstGeom>
      </xdr:spPr>
    </xdr:pic>
    <xdr:clientData/>
  </xdr:twoCellAnchor>
  <xdr:twoCellAnchor editAs="oneCell">
    <xdr:from>
      <xdr:col>26</xdr:col>
      <xdr:colOff>38100</xdr:colOff>
      <xdr:row>31</xdr:row>
      <xdr:rowOff>60158</xdr:rowOff>
    </xdr:from>
    <xdr:to>
      <xdr:col>29</xdr:col>
      <xdr:colOff>19052</xdr:colOff>
      <xdr:row>34</xdr:row>
      <xdr:rowOff>50144</xdr:rowOff>
    </xdr:to>
    <xdr:pic>
      <xdr:nvPicPr>
        <xdr:cNvPr id="39" name="Image 38">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30416" y="6096000"/>
          <a:ext cx="522373" cy="441171"/>
        </a:xfrm>
        <a:prstGeom prst="rect">
          <a:avLst/>
        </a:prstGeom>
      </xdr:spPr>
    </xdr:pic>
    <xdr:clientData/>
  </xdr:twoCellAnchor>
  <xdr:twoCellAnchor editAs="oneCell">
    <xdr:from>
      <xdr:col>19</xdr:col>
      <xdr:colOff>50132</xdr:colOff>
      <xdr:row>31</xdr:row>
      <xdr:rowOff>70184</xdr:rowOff>
    </xdr:from>
    <xdr:to>
      <xdr:col>21</xdr:col>
      <xdr:colOff>70185</xdr:colOff>
      <xdr:row>34</xdr:row>
      <xdr:rowOff>47624</xdr:rowOff>
    </xdr:to>
    <xdr:pic>
      <xdr:nvPicPr>
        <xdr:cNvPr id="40" name="Image 39"/>
        <xdr:cNvPicPr/>
      </xdr:nvPicPr>
      <xdr:blipFill>
        <a:blip xmlns:r="http://schemas.openxmlformats.org/officeDocument/2006/relationships" r:embed="rId6"/>
        <a:stretch>
          <a:fillRect/>
        </a:stretch>
      </xdr:blipFill>
      <xdr:spPr>
        <a:xfrm>
          <a:off x="3479132" y="6106026"/>
          <a:ext cx="381000" cy="428625"/>
        </a:xfrm>
        <a:prstGeom prst="rect">
          <a:avLst/>
        </a:prstGeom>
      </xdr:spPr>
    </xdr:pic>
    <xdr:clientData/>
  </xdr:twoCellAnchor>
  <xdr:twoCellAnchor editAs="oneCell">
    <xdr:from>
      <xdr:col>22</xdr:col>
      <xdr:colOff>33016</xdr:colOff>
      <xdr:row>74</xdr:row>
      <xdr:rowOff>78205</xdr:rowOff>
    </xdr:from>
    <xdr:to>
      <xdr:col>25</xdr:col>
      <xdr:colOff>27573</xdr:colOff>
      <xdr:row>76</xdr:row>
      <xdr:rowOff>134341</xdr:rowOff>
    </xdr:to>
    <xdr:pic>
      <xdr:nvPicPr>
        <xdr:cNvPr id="41" name="Image 40">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03437" y="11939337"/>
          <a:ext cx="535978" cy="356925"/>
        </a:xfrm>
        <a:prstGeom prst="rect">
          <a:avLst/>
        </a:prstGeom>
      </xdr:spPr>
    </xdr:pic>
    <xdr:clientData/>
  </xdr:twoCellAnchor>
  <xdr:twoCellAnchor editAs="oneCell">
    <xdr:from>
      <xdr:col>26</xdr:col>
      <xdr:colOff>18047</xdr:colOff>
      <xdr:row>74</xdr:row>
      <xdr:rowOff>40104</xdr:rowOff>
    </xdr:from>
    <xdr:to>
      <xdr:col>28</xdr:col>
      <xdr:colOff>179473</xdr:colOff>
      <xdr:row>77</xdr:row>
      <xdr:rowOff>30091</xdr:rowOff>
    </xdr:to>
    <xdr:pic>
      <xdr:nvPicPr>
        <xdr:cNvPr id="42" name="Image 41">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10363" y="11901236"/>
          <a:ext cx="522373" cy="441171"/>
        </a:xfrm>
        <a:prstGeom prst="rect">
          <a:avLst/>
        </a:prstGeom>
      </xdr:spPr>
    </xdr:pic>
    <xdr:clientData/>
  </xdr:twoCellAnchor>
  <xdr:twoCellAnchor editAs="oneCell">
    <xdr:from>
      <xdr:col>19</xdr:col>
      <xdr:colOff>30079</xdr:colOff>
      <xdr:row>74</xdr:row>
      <xdr:rowOff>50130</xdr:rowOff>
    </xdr:from>
    <xdr:to>
      <xdr:col>21</xdr:col>
      <xdr:colOff>50132</xdr:colOff>
      <xdr:row>77</xdr:row>
      <xdr:rowOff>27571</xdr:rowOff>
    </xdr:to>
    <xdr:pic>
      <xdr:nvPicPr>
        <xdr:cNvPr id="43" name="Image 42"/>
        <xdr:cNvPicPr/>
      </xdr:nvPicPr>
      <xdr:blipFill>
        <a:blip xmlns:r="http://schemas.openxmlformats.org/officeDocument/2006/relationships" r:embed="rId6"/>
        <a:stretch>
          <a:fillRect/>
        </a:stretch>
      </xdr:blipFill>
      <xdr:spPr>
        <a:xfrm>
          <a:off x="3459079" y="11911262"/>
          <a:ext cx="381000" cy="428625"/>
        </a:xfrm>
        <a:prstGeom prst="rect">
          <a:avLst/>
        </a:prstGeom>
      </xdr:spPr>
    </xdr:pic>
    <xdr:clientData/>
  </xdr:twoCellAnchor>
  <xdr:twoCellAnchor editAs="oneCell">
    <xdr:from>
      <xdr:col>30</xdr:col>
      <xdr:colOff>96253</xdr:colOff>
      <xdr:row>0</xdr:row>
      <xdr:rowOff>56147</xdr:rowOff>
    </xdr:from>
    <xdr:to>
      <xdr:col>32</xdr:col>
      <xdr:colOff>100664</xdr:colOff>
      <xdr:row>2</xdr:row>
      <xdr:rowOff>83452</xdr:rowOff>
    </xdr:to>
    <xdr:pic>
      <xdr:nvPicPr>
        <xdr:cNvPr id="29" name="Image 28" descr="\\cg56.fr\DFS-DGISS\DA-Autonomie-Dossiers\Conférence des financeurs\Outils de communication\CNSA\CDF_Logo_Departement_56\JPG\CDF_Logo_ Departement_56_CMJN.jpg"/>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30779" y="56147"/>
          <a:ext cx="373380" cy="33210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DD_Listing_Proj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56.fr\DFS-DGISS\DA-Autonomie-Dossiers\Conf&#233;rence%20des%20financeurs\6%20-%20Appels%20&#224;%20projet\2019\002_JALMAV\Dossier_de_candidature_2019%20JALMALV-Morbih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t"/>
      <sheetName val="Porteurs"/>
      <sheetName val="Projet_old"/>
    </sheetNames>
    <sheetDataSet>
      <sheetData sheetId="0">
        <row r="1">
          <cell r="A1" t="str">
            <v>CCT</v>
          </cell>
          <cell r="B1" t="str">
            <v>Porteur</v>
          </cell>
          <cell r="C1" t="str">
            <v>Nom du projet</v>
          </cell>
          <cell r="D1" t="str">
            <v>Date de réception</v>
          </cell>
          <cell r="E1" t="str">
            <v>Code Projet</v>
          </cell>
        </row>
        <row r="2">
          <cell r="A2" t="str">
            <v>ARC SUD BRETAGNEParcours d'initiation à l'Informatique pour seniors débutants et ateliers pour seniors en perfectionnement</v>
          </cell>
          <cell r="B2" t="str">
            <v>ARC SUD BRETAGNE</v>
          </cell>
          <cell r="C2" t="str">
            <v>Parcours d'initiation à l'Informatique pour seniors débutants et ateliers pour seniors en perfectionnement</v>
          </cell>
          <cell r="D2">
            <v>43466</v>
          </cell>
          <cell r="E2" t="str">
            <v>AC001</v>
          </cell>
        </row>
        <row r="3">
          <cell r="A3" t="str">
            <v>Association clinique des Augustines de MalestroitAteliers créatifs et de mémoire pour la prévention du suicide chez les personnes âgées isolées</v>
          </cell>
          <cell r="B3" t="str">
            <v>Association clinique des Augustines de Malestroit</v>
          </cell>
          <cell r="C3" t="str">
            <v>Ateliers créatifs et de mémoire pour la prévention du suicide chez les personnes âgées isolées</v>
          </cell>
          <cell r="D3">
            <v>43495</v>
          </cell>
          <cell r="E3" t="str">
            <v>AC003</v>
          </cell>
        </row>
        <row r="4">
          <cell r="A4" t="str">
            <v>EHPAD Virginie DANIONBistrot Mémoire des amis au Pays de Mauron</v>
          </cell>
          <cell r="B4" t="str">
            <v>EHPAD Virginie DANION</v>
          </cell>
          <cell r="C4" t="str">
            <v>Bistrot Mémoire des amis au Pays de Mauron</v>
          </cell>
          <cell r="D4">
            <v>43495</v>
          </cell>
          <cell r="E4" t="str">
            <v>AC004</v>
          </cell>
        </row>
        <row r="5">
          <cell r="A5" t="str">
            <v>Association clinique des Augustines de MalestroitBistrot Mémoire de Malestroit</v>
          </cell>
          <cell r="B5" t="str">
            <v>Association clinique des Augustines de Malestroit</v>
          </cell>
          <cell r="C5" t="str">
            <v>Bistrot Mémoire de Malestroit</v>
          </cell>
          <cell r="D5">
            <v>43495</v>
          </cell>
          <cell r="E5" t="str">
            <v>AC005</v>
          </cell>
        </row>
        <row r="6">
          <cell r="A6" t="str">
            <v>KINE OUEST PREVENTIONProgramme Equilibr’Age (prévention des chutes chez les personnes âgées) 2019 décliné pour 2 publics : seniors à domicile GIR 6 et personnes âgées fragiles GIR 5</v>
          </cell>
          <cell r="B6" t="str">
            <v>KINE OUEST PREVENTION</v>
          </cell>
          <cell r="C6" t="str">
            <v>Programme Equilibr’Age (prévention des chutes chez les personnes âgées) 2019 décliné pour 2 publics : seniors à domicile GIR 6 et personnes âgées fragiles GIR 5</v>
          </cell>
          <cell r="D6">
            <v>43497</v>
          </cell>
          <cell r="E6" t="str">
            <v>AC008</v>
          </cell>
        </row>
        <row r="7">
          <cell r="A7" t="str">
            <v>Centre de prévention Bien Vieillir Agirc-Arrco BretagneCampagnes de prévention pour la santé des seniors dans le Morbihan</v>
          </cell>
          <cell r="B7" t="str">
            <v>Centre de prévention Bien Vieillir Agirc-Arrco Bretagne</v>
          </cell>
          <cell r="C7" t="str">
            <v>Campagnes de prévention pour la santé des seniors dans le Morbihan</v>
          </cell>
          <cell r="D7">
            <v>43500</v>
          </cell>
          <cell r="E7" t="str">
            <v>AC009</v>
          </cell>
        </row>
        <row r="8">
          <cell r="A8" t="str">
            <v>IREPS BRETAGNE LES AMOURS DES SENIORS A VANNES</v>
          </cell>
          <cell r="B8" t="str">
            <v xml:space="preserve">IREPS BRETAGNE </v>
          </cell>
          <cell r="C8" t="str">
            <v>LES AMOURS DES SENIORS A VANNES</v>
          </cell>
          <cell r="D8">
            <v>43501</v>
          </cell>
          <cell r="E8" t="str">
            <v>AC010</v>
          </cell>
        </row>
        <row r="9">
          <cell r="A9" t="str">
            <v>IREPS BRETAGNE BIEN VIEILLIR APRES L'ESAT A PLOERMEL</v>
          </cell>
          <cell r="B9" t="str">
            <v xml:space="preserve">IREPS BRETAGNE </v>
          </cell>
          <cell r="C9" t="str">
            <v>BIEN VIEILLIR APRES L'ESAT A PLOERMEL</v>
          </cell>
          <cell r="D9">
            <v>43501</v>
          </cell>
          <cell r="E9" t="str">
            <v>AC011</v>
          </cell>
        </row>
        <row r="10">
          <cell r="A10" t="str">
            <v>ASSA (Association Santé Sport Adapté)Programme d'activité physique pour personnes âgées (PAPPA)</v>
          </cell>
          <cell r="B10" t="str">
            <v>ASSA (Association Santé Sport Adapté)</v>
          </cell>
          <cell r="C10" t="str">
            <v>Programme d'activité physique pour personnes âgées (PAPPA)</v>
          </cell>
          <cell r="D10">
            <v>43501</v>
          </cell>
          <cell r="E10" t="str">
            <v>AC012</v>
          </cell>
        </row>
        <row r="11">
          <cell r="A11" t="str">
            <v>PETR Pays de Ploërmel-Cœur de Bretagne - Service Espace Autonomie Est MorbihanAction de soutien psychologique à destination des personnes âgées fragilisées du territoire Est Morbihan</v>
          </cell>
          <cell r="B11" t="str">
            <v>PETR Pays de Ploërmel-Cœur de Bretagne - Service Espace Autonomie Est Morbihan</v>
          </cell>
          <cell r="C11" t="str">
            <v>Action de soutien psychologique à destination des personnes âgées fragilisées du territoire Est Morbihan</v>
          </cell>
          <cell r="D11">
            <v>43501</v>
          </cell>
          <cell r="E11" t="str">
            <v>AC013</v>
          </cell>
        </row>
        <row r="12">
          <cell r="A12" t="str">
            <v>Association Siel BleuAp'aidant</v>
          </cell>
          <cell r="B12" t="str">
            <v>Association Siel Bleu</v>
          </cell>
          <cell r="C12" t="str">
            <v>Ap'aidant</v>
          </cell>
          <cell r="D12">
            <v>43501</v>
          </cell>
          <cell r="E12" t="str">
            <v>AC016</v>
          </cell>
        </row>
        <row r="13">
          <cell r="A13" t="str">
            <v>Association Siel BleuEquilibre en Bleu</v>
          </cell>
          <cell r="B13" t="str">
            <v>Association Siel Bleu</v>
          </cell>
          <cell r="C13" t="str">
            <v>Equilibre en Bleu</v>
          </cell>
          <cell r="D13">
            <v>43501</v>
          </cell>
          <cell r="E13" t="str">
            <v>AC017</v>
          </cell>
        </row>
        <row r="14">
          <cell r="A14" t="str">
            <v>COMITE DEPARTEMENTAL EPGV 56PREVENTION DES CHUTES POUR PRESERVER L'AUTONOMIE DES RETRAITES</v>
          </cell>
          <cell r="B14" t="str">
            <v>COMITE DEPARTEMENTAL EPGV 56</v>
          </cell>
          <cell r="C14" t="str">
            <v>PREVENTION DES CHUTES POUR PRESERVER L'AUTONOMIE DES RETRAITES</v>
          </cell>
          <cell r="D14">
            <v>43501</v>
          </cell>
          <cell r="E14" t="str">
            <v>AC018</v>
          </cell>
        </row>
        <row r="15">
          <cell r="A15" t="str">
            <v>BRAIN UP ASSOCIATIONFormation « Bienvenue à la Retraite »</v>
          </cell>
          <cell r="B15" t="str">
            <v>BRAIN UP ASSOCIATION</v>
          </cell>
          <cell r="C15" t="str">
            <v>Formation « Bienvenue à la Retraite »</v>
          </cell>
          <cell r="D15">
            <v>43503</v>
          </cell>
          <cell r="E15" t="str">
            <v>AC019</v>
          </cell>
        </row>
        <row r="16">
          <cell r="A16" t="str">
            <v>BRAIN UP ASSOCIATIONLa mémoire : pourquoi et comment la stimuler ?</v>
          </cell>
          <cell r="B16" t="str">
            <v>BRAIN UP ASSOCIATION</v>
          </cell>
          <cell r="C16" t="str">
            <v>La mémoire : pourquoi et comment la stimuler ?</v>
          </cell>
          <cell r="D16">
            <v>43503</v>
          </cell>
          <cell r="E16" t="str">
            <v>AC020</v>
          </cell>
        </row>
        <row r="17">
          <cell r="A17" t="str">
            <v>BRAIN UP ASSOCIATION"L’équilibre alimentaire et le plaisir de manger"</v>
          </cell>
          <cell r="B17" t="str">
            <v>BRAIN UP ASSOCIATION</v>
          </cell>
          <cell r="C17" t="str">
            <v>"L’équilibre alimentaire et le plaisir de manger"</v>
          </cell>
          <cell r="D17">
            <v>43503</v>
          </cell>
          <cell r="E17" t="str">
            <v>AC021</v>
          </cell>
        </row>
        <row r="18">
          <cell r="A18" t="str">
            <v>BRAIN UP ASSOCIATION"Être aidant, être aidé"</v>
          </cell>
          <cell r="B18" t="str">
            <v>BRAIN UP ASSOCIATION</v>
          </cell>
          <cell r="C18" t="str">
            <v>"Être aidant, être aidé"</v>
          </cell>
          <cell r="D18">
            <v>43503</v>
          </cell>
          <cell r="E18" t="str">
            <v>AC022</v>
          </cell>
        </row>
        <row r="19">
          <cell r="A19" t="str">
            <v>BRAIN UP ASSOCIATIONPlaisir, sécurité et sérénité au volant</v>
          </cell>
          <cell r="B19" t="str">
            <v>BRAIN UP ASSOCIATION</v>
          </cell>
          <cell r="C19" t="str">
            <v>Plaisir, sécurité et sérénité au volant</v>
          </cell>
          <cell r="D19">
            <v>43466</v>
          </cell>
          <cell r="E19" t="str">
            <v>AC023</v>
          </cell>
        </row>
        <row r="20">
          <cell r="A20" t="str">
            <v>BRAIN UP ASSOCIATIONLe sommeil : Mieux le comprendre, mieux le gérer</v>
          </cell>
          <cell r="B20" t="str">
            <v>BRAIN UP ASSOCIATION</v>
          </cell>
          <cell r="C20" t="str">
            <v>Le sommeil : Mieux le comprendre, mieux le gérer</v>
          </cell>
          <cell r="D20">
            <v>43503</v>
          </cell>
          <cell r="E20" t="str">
            <v>AC024</v>
          </cell>
        </row>
        <row r="21">
          <cell r="A21" t="str">
            <v>A la Découverte de l'Age Libre- ADALla D-marche, une invitation à augmenter durablement son nombre de pas au quotidien</v>
          </cell>
          <cell r="B21" t="str">
            <v>A la Découverte de l'Age Libre- ADAL</v>
          </cell>
          <cell r="C21" t="str">
            <v>la D-marche, une invitation à augmenter durablement son nombre de pas au quotidien</v>
          </cell>
          <cell r="D21">
            <v>43503</v>
          </cell>
          <cell r="E21" t="str">
            <v>AC026</v>
          </cell>
        </row>
        <row r="22">
          <cell r="A22" t="str">
            <v>ASSAD Du Pays De RedonCafé des aidants. Ouverture sur Redon</v>
          </cell>
          <cell r="B22" t="str">
            <v>ASSAD Du Pays De Redon</v>
          </cell>
          <cell r="C22" t="str">
            <v>Café des aidants. Ouverture sur Redon</v>
          </cell>
          <cell r="D22">
            <v>43503</v>
          </cell>
          <cell r="E22" t="str">
            <v>AC027</v>
          </cell>
        </row>
        <row r="23">
          <cell r="A23" t="str">
            <v>LES MULOTSPasseport E-démarches</v>
          </cell>
          <cell r="B23" t="str">
            <v>LES MULOTS</v>
          </cell>
          <cell r="C23" t="str">
            <v>Passeport E-démarches</v>
          </cell>
          <cell r="D23">
            <v>43503</v>
          </cell>
          <cell r="E23" t="str">
            <v>AC028</v>
          </cell>
        </row>
        <row r="24">
          <cell r="A24" t="str">
            <v>Association Les Yeux ouvertsSANTE GLOBALE - BIEN VIEILLIR</v>
          </cell>
          <cell r="B24" t="str">
            <v>Association Les Yeux ouverts</v>
          </cell>
          <cell r="C24" t="str">
            <v>SANTE GLOBALE - BIEN VIEILLIR</v>
          </cell>
          <cell r="D24">
            <v>43503</v>
          </cell>
          <cell r="E24" t="str">
            <v>AC029</v>
          </cell>
        </row>
        <row r="25">
          <cell r="A25" t="str">
            <v>KASSIOPEELA MAISON DES AIDANTS DE CAUDAN</v>
          </cell>
          <cell r="B25" t="str">
            <v>KASSIOPEE</v>
          </cell>
          <cell r="C25" t="str">
            <v>LA MAISON DES AIDANTS DE CAUDAN</v>
          </cell>
          <cell r="D25">
            <v>43503</v>
          </cell>
          <cell r="E25" t="str">
            <v>AC030</v>
          </cell>
        </row>
        <row r="26">
          <cell r="A26" t="str">
            <v>Centre d'Accès au Droit Nord MorbihanRapprocher le droit des aînés, rapprocher les aînés de leurs droits</v>
          </cell>
          <cell r="B26" t="str">
            <v>Centre d'Accès au Droit Nord Morbihan</v>
          </cell>
          <cell r="C26" t="str">
            <v>Rapprocher le droit des aînés, rapprocher les aînés de leurs droits</v>
          </cell>
          <cell r="D26">
            <v>43503</v>
          </cell>
          <cell r="E26" t="str">
            <v>AC031</v>
          </cell>
        </row>
        <row r="27">
          <cell r="A27" t="str">
            <v>CCAS BRECHORGANISATION DE LA SEMAINE BLEUE 2019</v>
          </cell>
          <cell r="B27" t="str">
            <v>CCAS BRECH</v>
          </cell>
          <cell r="C27" t="str">
            <v>ORGANISATION DE LA SEMAINE BLEUE 2019</v>
          </cell>
          <cell r="D27">
            <v>43503</v>
          </cell>
          <cell r="E27" t="str">
            <v>AC033</v>
          </cell>
        </row>
        <row r="28">
          <cell r="A28" t="str">
            <v>Fédération des Centres Sociaux de BretagneAtelier "Vivre une retraite active et citoyenne"</v>
          </cell>
          <cell r="B28" t="str">
            <v>Fédération des Centres Sociaux de Bretagne</v>
          </cell>
          <cell r="C28" t="str">
            <v>Atelier "Vivre une retraite active et citoyenne"</v>
          </cell>
          <cell r="D28">
            <v>43503</v>
          </cell>
          <cell r="E28" t="str">
            <v>AC034</v>
          </cell>
        </row>
        <row r="29">
          <cell r="A29" t="str">
            <v>Fédération des Centres Sociaux de BretagnePermanences numériques</v>
          </cell>
          <cell r="B29" t="str">
            <v>Fédération des Centres Sociaux de Bretagne</v>
          </cell>
          <cell r="C29" t="str">
            <v>Permanences numériques</v>
          </cell>
          <cell r="D29">
            <v>43503</v>
          </cell>
          <cell r="E29" t="str">
            <v>AC035</v>
          </cell>
        </row>
        <row r="30">
          <cell r="A30" t="str">
            <v>CCAS de VannesInitiation au numérique auprès du public personnes âgées</v>
          </cell>
          <cell r="B30" t="str">
            <v>CCAS de Vannes</v>
          </cell>
          <cell r="C30" t="str">
            <v>Initiation au numérique auprès du public personnes âgées</v>
          </cell>
          <cell r="D30">
            <v>43503</v>
          </cell>
          <cell r="E30" t="str">
            <v>AC036</v>
          </cell>
        </row>
        <row r="31">
          <cell r="A31" t="str">
            <v>CCAS de VannesProjet "Bien dans sa tête, bien dans son corps"</v>
          </cell>
          <cell r="B31" t="str">
            <v>CCAS de Vannes</v>
          </cell>
          <cell r="C31" t="str">
            <v>Projet "Bien dans sa tête, bien dans son corps"</v>
          </cell>
          <cell r="D31">
            <v>43503</v>
          </cell>
          <cell r="E31" t="str">
            <v>AC037</v>
          </cell>
        </row>
        <row r="32">
          <cell r="A32" t="str">
            <v>CCAS de VannesProjet d'accompagnement et de soutien au bénévolat et au volontariat</v>
          </cell>
          <cell r="B32" t="str">
            <v>CCAS de Vannes</v>
          </cell>
          <cell r="C32" t="str">
            <v>Projet d'accompagnement et de soutien au bénévolat et au volontariat</v>
          </cell>
          <cell r="D32">
            <v>43503</v>
          </cell>
          <cell r="E32" t="str">
            <v>AC038</v>
          </cell>
        </row>
        <row r="33">
          <cell r="A33" t="str">
            <v xml:space="preserve">Patronage Laique de Lorient - Centre social du PolygoneVieillir en citoyen. Des RDV pour les séniors  </v>
          </cell>
          <cell r="B33" t="str">
            <v>Patronage Laique de Lorient - Centre social du Polygone</v>
          </cell>
          <cell r="C33" t="str">
            <v xml:space="preserve">Vieillir en citoyen. Des RDV pour les séniors  </v>
          </cell>
          <cell r="D33">
            <v>43503</v>
          </cell>
          <cell r="E33" t="str">
            <v>AC039</v>
          </cell>
        </row>
        <row r="34">
          <cell r="A34" t="str">
            <v xml:space="preserve">ASSOCIATION DES CENTRES DE SOINS ALLAIRE MALANSACBOUGER ET S'EPANOUIR DANS SON TERRITOIRE </v>
          </cell>
          <cell r="B34" t="str">
            <v>ASSOCIATION DES CENTRES DE SOINS ALLAIRE MALANSAC</v>
          </cell>
          <cell r="C34" t="str">
            <v xml:space="preserve">BOUGER ET S'EPANOUIR DANS SON TERRITOIRE </v>
          </cell>
          <cell r="D34">
            <v>43503</v>
          </cell>
          <cell r="E34" t="str">
            <v>AC040</v>
          </cell>
        </row>
        <row r="35">
          <cell r="A35" t="str">
            <v>CIAS DE PLOERMELLES PERSONNES AGEES BOUGENT A PLOERMEL COMMUNAUTE !</v>
          </cell>
          <cell r="B35" t="str">
            <v>CIAS DE PLOERMEL</v>
          </cell>
          <cell r="C35" t="str">
            <v>LES PERSONNES AGEES BOUGENT A PLOERMEL COMMUNAUTE !</v>
          </cell>
          <cell r="D35">
            <v>43503</v>
          </cell>
          <cell r="E35" t="str">
            <v>AC041</v>
          </cell>
        </row>
        <row r="36">
          <cell r="A36" t="str">
            <v>APPUI AUX PROFESSIONNELS DE SANTEBienvenue à la Retraite</v>
          </cell>
          <cell r="B36" t="str">
            <v>APPUI AUX PROFESSIONNELS DE SANTE</v>
          </cell>
          <cell r="C36" t="str">
            <v>Bienvenue à la Retraite</v>
          </cell>
          <cell r="D36">
            <v>43503</v>
          </cell>
          <cell r="E36" t="str">
            <v>AC042</v>
          </cell>
        </row>
        <row r="37">
          <cell r="A37" t="str">
            <v xml:space="preserve">APPUI AUX PROFESSIONNELS DE SANTEBistrot Mémoire </v>
          </cell>
          <cell r="B37" t="str">
            <v>APPUI AUX PROFESSIONNELS DE SANTE</v>
          </cell>
          <cell r="C37" t="str">
            <v xml:space="preserve">Bistrot Mémoire </v>
          </cell>
          <cell r="D37">
            <v>43503</v>
          </cell>
          <cell r="E37" t="str">
            <v>AC043</v>
          </cell>
        </row>
        <row r="38">
          <cell r="A38" t="str">
            <v xml:space="preserve">APPUI AUX PROFESSIONNELS DE SANTEAteliers Nutrition </v>
          </cell>
          <cell r="B38" t="str">
            <v>APPUI AUX PROFESSIONNELS DE SANTE</v>
          </cell>
          <cell r="C38" t="str">
            <v xml:space="preserve">Ateliers Nutrition </v>
          </cell>
          <cell r="D38">
            <v>43503</v>
          </cell>
          <cell r="E38" t="str">
            <v>AC044</v>
          </cell>
        </row>
        <row r="39">
          <cell r="A39" t="str">
            <v>APPUI AUX PROFESSIONNELS DE SANTELes dispositions juridiques pour garantir ses choix de vie</v>
          </cell>
          <cell r="B39" t="str">
            <v>APPUI AUX PROFESSIONNELS DE SANTE</v>
          </cell>
          <cell r="C39" t="str">
            <v>Les dispositions juridiques pour garantir ses choix de vie</v>
          </cell>
          <cell r="D39">
            <v>43503</v>
          </cell>
          <cell r="E39" t="str">
            <v>AC045</v>
          </cell>
        </row>
        <row r="40">
          <cell r="A40" t="str">
            <v>Profession Sport 56Aide au maintien de l'autonomie de la personne, lutte contre l'isolement et sensibilisation à la nutrition sur la commune de Kerfourn et avoisinantes</v>
          </cell>
          <cell r="B40" t="str">
            <v>Profession Sport 56</v>
          </cell>
          <cell r="C40" t="str">
            <v>Aide au maintien de l'autonomie de la personne, lutte contre l'isolement et sensibilisation à la nutrition sur la commune de Kerfourn et avoisinantes</v>
          </cell>
          <cell r="D40">
            <v>43504</v>
          </cell>
          <cell r="E40" t="str">
            <v>AC046</v>
          </cell>
        </row>
        <row r="41">
          <cell r="A41" t="str">
            <v>Profession Sport 56Aide au maintien de l'autonomie de la personne, lutte contre l'isolement et sensibilisation à la nutrition</v>
          </cell>
          <cell r="B41" t="str">
            <v>Profession Sport 56</v>
          </cell>
          <cell r="C41" t="str">
            <v>Aide au maintien de l'autonomie de la personne, lutte contre l'isolement et sensibilisation à la nutrition</v>
          </cell>
          <cell r="D41">
            <v>43504</v>
          </cell>
          <cell r="E41" t="str">
            <v>AC047</v>
          </cell>
        </row>
        <row r="42">
          <cell r="A42" t="str">
            <v>Caisse Primaire d'Assurance Maladie du Morbihan (CPAM)Prévention seniors: adopter les bons gestes santé pour bien vieillir</v>
          </cell>
          <cell r="B42" t="str">
            <v>Caisse Primaire d'Assurance Maladie du Morbihan (CPAM)</v>
          </cell>
          <cell r="C42" t="str">
            <v>Prévention seniors: adopter les bons gestes santé pour bien vieillir</v>
          </cell>
          <cell r="D42">
            <v>43504</v>
          </cell>
          <cell r="E42" t="str">
            <v>AC048</v>
          </cell>
        </row>
        <row r="43">
          <cell r="A43" t="str">
            <v>MAISON POUR TOUSLe vieillissement - Dire, Se dire, Le Dire</v>
          </cell>
          <cell r="B43" t="str">
            <v>MAISON POUR TOUS</v>
          </cell>
          <cell r="C43" t="str">
            <v>Le vieillissement - Dire, Se dire, Le Dire</v>
          </cell>
          <cell r="D43">
            <v>43504</v>
          </cell>
          <cell r="E43" t="str">
            <v>AC049</v>
          </cell>
        </row>
        <row r="44">
          <cell r="A44" t="str">
            <v>MAISON POUR TOUSSolidarité citoyenne et lutte contre l'isolement des personnes âgées</v>
          </cell>
          <cell r="B44" t="str">
            <v>MAISON POUR TOUS</v>
          </cell>
          <cell r="C44" t="str">
            <v>Solidarité citoyenne et lutte contre l'isolement des personnes âgées</v>
          </cell>
          <cell r="D44">
            <v>43504</v>
          </cell>
          <cell r="E44" t="str">
            <v>AC050</v>
          </cell>
        </row>
        <row r="45">
          <cell r="A45" t="str">
            <v>Mutualité Retraite 29-56Halte-répit - Lieu d'accueil pour personnes atteintes de maladies neurodégénératives</v>
          </cell>
          <cell r="B45" t="str">
            <v>Mutualité Retraite 29-56</v>
          </cell>
          <cell r="C45" t="str">
            <v>Halte-répit - Lieu d'accueil pour personnes atteintes de maladies neurodégénératives</v>
          </cell>
          <cell r="D45">
            <v>43504</v>
          </cell>
          <cell r="E45" t="str">
            <v>AC051</v>
          </cell>
        </row>
        <row r="46">
          <cell r="A46" t="str">
            <v>Mutualité Retraite 29-56Prévention des pertes mnésiques et du déclin cognitif</v>
          </cell>
          <cell r="B46" t="str">
            <v>Mutualité Retraite 29-56</v>
          </cell>
          <cell r="C46" t="str">
            <v>Prévention des pertes mnésiques et du déclin cognitif</v>
          </cell>
          <cell r="D46">
            <v>43504</v>
          </cell>
          <cell r="E46" t="str">
            <v>AC052</v>
          </cell>
        </row>
        <row r="47">
          <cell r="A47" t="str">
            <v>Mutualité Retraite 29-56Psychomotricité et prévention du vieillissement</v>
          </cell>
          <cell r="B47" t="str">
            <v>Mutualité Retraite 29-56</v>
          </cell>
          <cell r="C47" t="str">
            <v>Psychomotricité et prévention du vieillissement</v>
          </cell>
          <cell r="D47">
            <v>43504</v>
          </cell>
          <cell r="E47" t="str">
            <v>AC053</v>
          </cell>
        </row>
        <row r="48">
          <cell r="A48" t="str">
            <v xml:space="preserve">Mutualité Retraite 29-56Prévention des troubles neuro dégénératifs et du vieillissement par l'activité physique </v>
          </cell>
          <cell r="B48" t="str">
            <v>Mutualité Retraite 29-56</v>
          </cell>
          <cell r="C48" t="str">
            <v xml:space="preserve">Prévention des troubles neuro dégénératifs et du vieillissement par l'activité physique </v>
          </cell>
          <cell r="D48">
            <v>43504</v>
          </cell>
          <cell r="E48" t="str">
            <v>AC054</v>
          </cell>
        </row>
        <row r="49">
          <cell r="A49" t="str">
            <v>Mutualité Française Finistère Morbihan ALCAT 56Habitat, l'information et la sensibilisation "au bien vieillir chez soi"</v>
          </cell>
          <cell r="B49" t="str">
            <v>Mutualité Française Finistère Morbihan ALCAT 56</v>
          </cell>
          <cell r="C49" t="str">
            <v>Habitat, l'information et la sensibilisation "au bien vieillir chez soi"</v>
          </cell>
          <cell r="D49">
            <v>43504</v>
          </cell>
          <cell r="E49" t="str">
            <v>AC055</v>
          </cell>
        </row>
        <row r="50">
          <cell r="A50" t="str">
            <v>Mutualité Retraite 29-56L'alimentation, l'allié pour vieillir en bonne santé</v>
          </cell>
          <cell r="B50" t="str">
            <v>Mutualité Retraite 29-56</v>
          </cell>
          <cell r="C50" t="str">
            <v>L'alimentation, l'allié pour vieillir en bonne santé</v>
          </cell>
          <cell r="D50">
            <v>43504</v>
          </cell>
          <cell r="E50" t="str">
            <v>AC056</v>
          </cell>
        </row>
        <row r="51">
          <cell r="A51" t="str">
            <v>ARC SUD BRETAGNE"PERTE D'AUDITION : SOYEZ A L'ECOUTE"</v>
          </cell>
          <cell r="B51" t="str">
            <v>ARC SUD BRETAGNE</v>
          </cell>
          <cell r="C51" t="str">
            <v>"PERTE D'AUDITION : SOYEZ A L'ECOUTE"</v>
          </cell>
          <cell r="D51">
            <v>43504</v>
          </cell>
          <cell r="E51" t="str">
            <v>AC057</v>
          </cell>
        </row>
        <row r="52">
          <cell r="A52" t="str">
            <v>Centre Social du pays de Guer"Atout'âge : l'heure du partage"</v>
          </cell>
          <cell r="B52" t="str">
            <v>Centre Social du pays de Guer</v>
          </cell>
          <cell r="C52" t="str">
            <v>"Atout'âge : l'heure du partage"</v>
          </cell>
          <cell r="D52">
            <v>43504</v>
          </cell>
          <cell r="E52" t="str">
            <v>AC058</v>
          </cell>
        </row>
        <row r="53">
          <cell r="A53" t="str">
            <v>Centre Social du pays de GuerAtelier Cuisine</v>
          </cell>
          <cell r="B53" t="str">
            <v>Centre Social du pays de Guer</v>
          </cell>
          <cell r="C53" t="str">
            <v>Atelier Cuisine</v>
          </cell>
          <cell r="D53">
            <v>43101</v>
          </cell>
          <cell r="E53" t="str">
            <v>AC061</v>
          </cell>
        </row>
        <row r="54">
          <cell r="A54" t="str">
            <v>France Alzheimer MorbihanPROGRAMME DE SOUTIEN</v>
          </cell>
          <cell r="B54" t="str">
            <v>France Alzheimer Morbihan</v>
          </cell>
          <cell r="C54" t="str">
            <v>PROGRAMME DE SOUTIEN</v>
          </cell>
          <cell r="D54">
            <v>43504</v>
          </cell>
          <cell r="E54" t="str">
            <v>AC063</v>
          </cell>
        </row>
        <row r="55">
          <cell r="A55" t="str">
            <v>France Alzheimer MorbihanAide aux aidants</v>
          </cell>
          <cell r="B55" t="str">
            <v>France Alzheimer Morbihan</v>
          </cell>
          <cell r="C55" t="str">
            <v>Aide aux aidants</v>
          </cell>
          <cell r="D55">
            <v>43504</v>
          </cell>
          <cell r="E55" t="str">
            <v>AC064</v>
          </cell>
        </row>
        <row r="56">
          <cell r="A56" t="str">
            <v>Maison de quartier du Bois du ChâteauVivre et bien veillir au Bois du Château</v>
          </cell>
          <cell r="B56" t="str">
            <v>Maison de quartier du Bois du Château</v>
          </cell>
          <cell r="C56" t="str">
            <v>Vivre et bien veillir au Bois du Château</v>
          </cell>
          <cell r="D56">
            <v>43504</v>
          </cell>
          <cell r="E56" t="str">
            <v>AC066</v>
          </cell>
        </row>
        <row r="57">
          <cell r="A57" t="str">
            <v>UfcvSeniors en action</v>
          </cell>
          <cell r="B57" t="str">
            <v>Ufcv</v>
          </cell>
          <cell r="C57" t="str">
            <v>Seniors en action</v>
          </cell>
          <cell r="D57">
            <v>43504</v>
          </cell>
          <cell r="E57" t="str">
            <v>AC067</v>
          </cell>
        </row>
        <row r="58">
          <cell r="A58" t="str">
            <v>Mutualité Française BretagneThéâtres-débats de prévention « Vieillir… tout un art ! »</v>
          </cell>
          <cell r="B58" t="str">
            <v>Mutualité Française Bretagne</v>
          </cell>
          <cell r="C58" t="str">
            <v>Théâtres-débats de prévention « Vieillir… tout un art ! »</v>
          </cell>
          <cell r="D58">
            <v>43504</v>
          </cell>
          <cell r="E58" t="str">
            <v>AC068</v>
          </cell>
        </row>
        <row r="59">
          <cell r="A59" t="str">
            <v>Mutualité Française BretagneGroupe d'informations et d'échanges (GIE) pour les personnes atteintes de Dégénérescence Maculaire Liée à l'Age (DMLA)</v>
          </cell>
          <cell r="B59" t="str">
            <v>Mutualité Française Bretagne</v>
          </cell>
          <cell r="C59" t="str">
            <v>Groupe d'informations et d'échanges (GIE) pour les personnes atteintes de Dégénérescence Maculaire Liée à l'Age (DMLA)</v>
          </cell>
          <cell r="D59">
            <v>43504</v>
          </cell>
          <cell r="E59" t="str">
            <v>AC069</v>
          </cell>
        </row>
        <row r="60">
          <cell r="A60" t="str">
            <v>Mutualité Française BretagneLA CONFUSIONITE
Un nouveau regard sur Alzheimer</v>
          </cell>
          <cell r="B60" t="str">
            <v>Mutualité Française Bretagne</v>
          </cell>
          <cell r="C60" t="str">
            <v>LA CONFUSIONITE
Un nouveau regard sur Alzheimer</v>
          </cell>
          <cell r="D60">
            <v>43504</v>
          </cell>
          <cell r="E60" t="str">
            <v>AC070</v>
          </cell>
        </row>
        <row r="61">
          <cell r="A61" t="str">
            <v>Unis CitéLes volontaires "InterGénéreux" : ateliers "Silver Geek"</v>
          </cell>
          <cell r="B61" t="str">
            <v>Unis Cité</v>
          </cell>
          <cell r="C61" t="str">
            <v>Les volontaires "InterGénéreux" : ateliers "Silver Geek"</v>
          </cell>
          <cell r="D61">
            <v>43504</v>
          </cell>
          <cell r="E61" t="str">
            <v>AC073</v>
          </cell>
        </row>
        <row r="62">
          <cell r="A62" t="str">
            <v>Centre social intercommunal EVEIL Agir en citoyen</v>
          </cell>
          <cell r="B62" t="str">
            <v xml:space="preserve">Centre social intercommunal EVEIL </v>
          </cell>
          <cell r="C62" t="str">
            <v>Agir en citoyen</v>
          </cell>
          <cell r="D62">
            <v>43504</v>
          </cell>
          <cell r="E62" t="str">
            <v>AC074</v>
          </cell>
        </row>
        <row r="63">
          <cell r="A63" t="str">
            <v>COMITE DEPARTEMENTAL SPORTS POUR TOUS MORBIHANPass Club Sports Santé Seniors : Activité Physique Adaptée pour les seniors - Prévention des chutes pour les seniors</v>
          </cell>
          <cell r="B63" t="str">
            <v>COMITE DEPARTEMENTAL SPORTS POUR TOUS MORBIHAN</v>
          </cell>
          <cell r="C63" t="str">
            <v>Pass Club Sports Santé Seniors : Activité Physique Adaptée pour les seniors - Prévention des chutes pour les seniors</v>
          </cell>
          <cell r="D63">
            <v>43504</v>
          </cell>
          <cell r="E63" t="str">
            <v>AC075</v>
          </cell>
        </row>
        <row r="64">
          <cell r="A64" t="str">
            <v>ESCALE BRIZEUXRepas Santé</v>
          </cell>
          <cell r="B64" t="str">
            <v>ESCALE BRIZEUX</v>
          </cell>
          <cell r="C64" t="str">
            <v>Repas Santé</v>
          </cell>
          <cell r="D64">
            <v>43504</v>
          </cell>
          <cell r="E64" t="str">
            <v>AC076</v>
          </cell>
        </row>
        <row r="65">
          <cell r="A65" t="str">
            <v>Communauté de Communes Auray Quiberon Terre AtlantiqueTables-Rondes "Maintien à domicile : les équipements et financements pour adapter son logement"</v>
          </cell>
          <cell r="B65" t="str">
            <v>Communauté de Communes Auray Quiberon Terre Atlantique</v>
          </cell>
          <cell r="C65" t="str">
            <v>Tables-Rondes "Maintien à domicile : les équipements et financements pour adapter son logement"</v>
          </cell>
          <cell r="D65">
            <v>43504</v>
          </cell>
          <cell r="E65" t="str">
            <v>AC077</v>
          </cell>
        </row>
        <row r="66">
          <cell r="A66" t="str">
            <v>Communauté de Communes Auray Quiberon Terre AtlantiqueMobilité dans le parc public : 
Dispositif de repérage et d’information en direction des locataires séniors du parc public pour favoriser la mobilité dans un parc adapté.</v>
          </cell>
          <cell r="B66" t="str">
            <v>Communauté de Communes Auray Quiberon Terre Atlantique</v>
          </cell>
          <cell r="C66" t="str">
            <v>Mobilité dans le parc public : 
Dispositif de repérage et d’information en direction des locataires séniors du parc public pour favoriser la mobilité dans un parc adapté.</v>
          </cell>
          <cell r="D66">
            <v>43504</v>
          </cell>
          <cell r="E66" t="str">
            <v>AC078</v>
          </cell>
        </row>
        <row r="67">
          <cell r="A67" t="str">
            <v>PROXIM'SERVICES RHUYS-MUZILLACMAINTIEN DU LIEN SOCIAL ET ACTION DE DENUTRITION</v>
          </cell>
          <cell r="B67" t="str">
            <v>PROXIM'SERVICES RHUYS-MUZILLAC</v>
          </cell>
          <cell r="C67" t="str">
            <v>MAINTIEN DU LIEN SOCIAL ET ACTION DE DENUTRITION</v>
          </cell>
          <cell r="D67">
            <v>43504</v>
          </cell>
          <cell r="E67" t="str">
            <v>AC079</v>
          </cell>
        </row>
        <row r="68">
          <cell r="A68" t="str">
            <v>CLARPA 56Apprivoisez la tablette</v>
          </cell>
          <cell r="B68" t="str">
            <v>CLARPA 56</v>
          </cell>
          <cell r="C68" t="str">
            <v>Apprivoisez la tablette</v>
          </cell>
          <cell r="D68">
            <v>43504</v>
          </cell>
          <cell r="E68" t="str">
            <v>AC082</v>
          </cell>
        </row>
        <row r="69">
          <cell r="A69" t="str">
            <v>CLARPA 56Atelier bien-être CLARPA</v>
          </cell>
          <cell r="B69" t="str">
            <v>CLARPA 56</v>
          </cell>
          <cell r="C69" t="str">
            <v>Atelier bien-être CLARPA</v>
          </cell>
          <cell r="D69">
            <v>43504</v>
          </cell>
          <cell r="E69" t="str">
            <v>AC083</v>
          </cell>
        </row>
        <row r="70">
          <cell r="A70" t="str">
            <v>CLARPA 56Atelier bienvenue à la retraite</v>
          </cell>
          <cell r="B70" t="str">
            <v>CLARPA 56</v>
          </cell>
          <cell r="C70" t="str">
            <v>Atelier bienvenue à la retraite</v>
          </cell>
          <cell r="D70">
            <v>43504</v>
          </cell>
          <cell r="E70" t="str">
            <v>AC084</v>
          </cell>
        </row>
        <row r="71">
          <cell r="A71" t="str">
            <v>CLARPA 56Osons le bus</v>
          </cell>
          <cell r="B71" t="str">
            <v>CLARPA 56</v>
          </cell>
          <cell r="C71" t="str">
            <v>Osons le bus</v>
          </cell>
          <cell r="D71">
            <v>43504</v>
          </cell>
          <cell r="E71" t="str">
            <v>AC086</v>
          </cell>
        </row>
        <row r="72">
          <cell r="A72" t="str">
            <v>FEDERATION ADMR DU MORBIHANUne bulle de bien-être pour les clients de l'ADMR</v>
          </cell>
          <cell r="B72" t="str">
            <v>FEDERATION ADMR DU MORBIHAN</v>
          </cell>
          <cell r="C72" t="str">
            <v>Une bulle de bien-être pour les clients de l'ADMR</v>
          </cell>
          <cell r="D72">
            <v>43504</v>
          </cell>
          <cell r="E72" t="str">
            <v>AC087</v>
          </cell>
        </row>
        <row r="73">
          <cell r="A73" t="str">
            <v>FEDERATION ADMR DU MORBIHANL'ADMR travaille la mémoire</v>
          </cell>
          <cell r="B73" t="str">
            <v>FEDERATION ADMR DU MORBIHAN</v>
          </cell>
          <cell r="C73" t="str">
            <v>L'ADMR travaille la mémoire</v>
          </cell>
          <cell r="D73">
            <v>43504</v>
          </cell>
          <cell r="E73" t="str">
            <v>AC088</v>
          </cell>
        </row>
        <row r="74">
          <cell r="A74" t="str">
            <v>CCAS BRECHA tout âge, faire société</v>
          </cell>
          <cell r="B74" t="str">
            <v>CCAS BRECH</v>
          </cell>
          <cell r="C74" t="str">
            <v>A tout âge, faire société</v>
          </cell>
          <cell r="D74">
            <v>43374</v>
          </cell>
          <cell r="E74" t="str">
            <v>AC093</v>
          </cell>
        </row>
        <row r="75">
          <cell r="A75" t="str">
            <v>CCAS Saint-PerreuxÉquilibre alimentaire des séniors</v>
          </cell>
          <cell r="B75" t="str">
            <v>CCAS Saint-Perreux</v>
          </cell>
          <cell r="C75" t="str">
            <v>Équilibre alimentaire des séniors</v>
          </cell>
          <cell r="D75">
            <v>43374</v>
          </cell>
          <cell r="E75" t="str">
            <v>AC094</v>
          </cell>
        </row>
        <row r="76">
          <cell r="A76" t="str">
            <v>EHPAD PlumélieauOUVERTURE DE L'ACTIVITE MEDIATION ANIMALE DE L'EHPAD AUX PERSONNES AGEES DE 60 ANS ET PLUS VIVANT A DOMICILE</v>
          </cell>
          <cell r="B76" t="str">
            <v>EHPAD Plumélieau</v>
          </cell>
          <cell r="C76" t="str">
            <v>OUVERTURE DE L'ACTIVITE MEDIATION ANIMALE DE L'EHPAD AUX PERSONNES AGEES DE 60 ANS ET PLUS VIVANT A DOMICILE</v>
          </cell>
          <cell r="D76">
            <v>43101</v>
          </cell>
          <cell r="E76" t="str">
            <v>AC095</v>
          </cell>
        </row>
        <row r="77">
          <cell r="A77" t="str">
            <v>CCAS PloemeurATELIERS EQUILIBRE POUR LES SENIORS PLOEMEUROIS 2018</v>
          </cell>
          <cell r="B77" t="str">
            <v>CCAS Ploemeur</v>
          </cell>
          <cell r="C77" t="str">
            <v>ATELIERS EQUILIBRE POUR LES SENIORS PLOEMEUROIS 2018</v>
          </cell>
          <cell r="D77">
            <v>43101</v>
          </cell>
          <cell r="E77" t="str">
            <v>AC096</v>
          </cell>
        </row>
        <row r="78">
          <cell r="A78" t="str">
            <v>Association de santé, d'éducation et de prévention sur les territoires de Bretagne (ASEPT Bretagne)Actions collectives de prévention de la perte d'autonomie à destination des personnes âgées, retraités de plus de 60 ans, autonomes (GIR 5 et 6)</v>
          </cell>
          <cell r="B78" t="str">
            <v>Association de santé, d'éducation et de prévention sur les territoires de Bretagne (ASEPT Bretagne)</v>
          </cell>
          <cell r="C78" t="str">
            <v>Actions collectives de prévention de la perte d'autonomie à destination des personnes âgées, retraités de plus de 60 ans, autonomes (GIR 5 et 6)</v>
          </cell>
          <cell r="D78">
            <v>43504</v>
          </cell>
          <cell r="E78" t="str">
            <v>AC097</v>
          </cell>
        </row>
        <row r="79">
          <cell r="A79" t="str">
            <v>IREPS BRETAGNEPROJET "LES AMOURS DES SENIORS - LORIENT"</v>
          </cell>
          <cell r="B79" t="str">
            <v>IREPS BRETAGNE</v>
          </cell>
          <cell r="C79" t="str">
            <v>PROJET "LES AMOURS DES SENIORS - LORIENT"</v>
          </cell>
          <cell r="D79">
            <v>43101</v>
          </cell>
          <cell r="E79" t="str">
            <v>AC098</v>
          </cell>
        </row>
        <row r="80">
          <cell r="A80" t="str">
            <v>IREPS BRETAGNEPROJET "BIEN VIEILLIR APRES L'ESAT"</v>
          </cell>
          <cell r="B80" t="str">
            <v>IREPS BRETAGNE</v>
          </cell>
          <cell r="C80" t="str">
            <v>PROJET "BIEN VIEILLIR APRES L'ESAT"</v>
          </cell>
          <cell r="D80">
            <v>43101</v>
          </cell>
          <cell r="E80" t="str">
            <v>AC099</v>
          </cell>
        </row>
        <row r="81">
          <cell r="A81" t="str">
            <v>ARC SUD BRETAGNE"PERTE D'AUDITION, SOYEZ A L'ECOUTE" 2018</v>
          </cell>
          <cell r="B81" t="str">
            <v>ARC SUD BRETAGNE</v>
          </cell>
          <cell r="C81" t="str">
            <v>"PERTE D'AUDITION, SOYEZ A L'ECOUTE" 2018</v>
          </cell>
          <cell r="D81">
            <v>43101</v>
          </cell>
          <cell r="E81" t="str">
            <v>AC100</v>
          </cell>
        </row>
        <row r="82">
          <cell r="A82" t="str">
            <v>de l'Oust à Brocéliande CommunautéParkinson : Vous connaissez ? 2018</v>
          </cell>
          <cell r="B82" t="str">
            <v>de l'Oust à Brocéliande Communauté</v>
          </cell>
          <cell r="C82" t="str">
            <v>Parkinson : Vous connaissez ? 2018</v>
          </cell>
          <cell r="D82">
            <v>43101</v>
          </cell>
          <cell r="E82" t="str">
            <v>AC101</v>
          </cell>
        </row>
        <row r="83">
          <cell r="A83" t="str">
            <v>Association clinique des Augustines de MalestroitAteliers créatifs et de mémoire pour la prévention du suicide chez les personnes âgées isolées 2018</v>
          </cell>
          <cell r="B83" t="str">
            <v>Association clinique des Augustines de Malestroit</v>
          </cell>
          <cell r="C83" t="str">
            <v>Ateliers créatifs et de mémoire pour la prévention du suicide chez les personnes âgées isolées 2018</v>
          </cell>
          <cell r="D83">
            <v>43101</v>
          </cell>
          <cell r="E83" t="str">
            <v>AC102</v>
          </cell>
        </row>
        <row r="84">
          <cell r="A84" t="str">
            <v xml:space="preserve">Association de santé, d'éducation et de prévention sur les territoires de Bretagne (ASEPT Bretagne)Le développement des actions collectives de prévention de la perte d'autonomie de l'ASEPT Bretagne auprès des personnes âgées de 60 ans et plus sur le département du Morbihan </v>
          </cell>
          <cell r="B84" t="str">
            <v>Association de santé, d'éducation et de prévention sur les territoires de Bretagne (ASEPT Bretagne)</v>
          </cell>
          <cell r="C84" t="str">
            <v xml:space="preserve">Le développement des actions collectives de prévention de la perte d'autonomie de l'ASEPT Bretagne auprès des personnes âgées de 60 ans et plus sur le département du Morbihan </v>
          </cell>
          <cell r="D84">
            <v>43101</v>
          </cell>
          <cell r="E84" t="str">
            <v>AC103</v>
          </cell>
        </row>
        <row r="85">
          <cell r="A85" t="str">
            <v>ESPACE AUTONOMIE SENIORS CENTRE OUEST MORBIHANForum "S'épanouir et bien vieillir en pays de Pontivy"</v>
          </cell>
          <cell r="B85" t="str">
            <v>ESPACE AUTONOMIE SENIORS CENTRE OUEST MORBIHAN</v>
          </cell>
          <cell r="C85" t="str">
            <v>Forum "S'épanouir et bien vieillir en pays de Pontivy"</v>
          </cell>
          <cell r="D85">
            <v>43101</v>
          </cell>
          <cell r="E85" t="str">
            <v>AC104</v>
          </cell>
        </row>
        <row r="86">
          <cell r="A86" t="str">
            <v>Pôle Santé Services du Pays d'AurayFORUM SUCCESSION</v>
          </cell>
          <cell r="B86" t="str">
            <v>Pôle Santé Services du Pays d'Auray</v>
          </cell>
          <cell r="C86" t="str">
            <v>FORUM SUCCESSION</v>
          </cell>
          <cell r="D86">
            <v>43101</v>
          </cell>
          <cell r="E86" t="str">
            <v>AC105</v>
          </cell>
        </row>
        <row r="87">
          <cell r="A87" t="str">
            <v>CCAS HennebontEtre senior et connecté</v>
          </cell>
          <cell r="B87" t="str">
            <v>CCAS Hennebont</v>
          </cell>
          <cell r="C87" t="str">
            <v>Etre senior et connecté</v>
          </cell>
          <cell r="D87">
            <v>43101</v>
          </cell>
          <cell r="E87" t="str">
            <v>AC106</v>
          </cell>
        </row>
        <row r="88">
          <cell r="A88" t="str">
            <v>KASSIOPEELA MAISON DES AIDANTS DE CAUDAN 2018</v>
          </cell>
          <cell r="B88" t="str">
            <v>KASSIOPEE</v>
          </cell>
          <cell r="C88" t="str">
            <v>LA MAISON DES AIDANTS DE CAUDAN 2018</v>
          </cell>
          <cell r="D88">
            <v>43101</v>
          </cell>
          <cell r="E88" t="str">
            <v>AC107</v>
          </cell>
        </row>
        <row r="89">
          <cell r="A89" t="str">
            <v>BRAIN UP ASSOCIATIONLa mémoire : pourquoi et comment la stimuler? 2018</v>
          </cell>
          <cell r="B89" t="str">
            <v>BRAIN UP ASSOCIATION</v>
          </cell>
          <cell r="C89" t="str">
            <v>La mémoire : pourquoi et comment la stimuler? 2018</v>
          </cell>
          <cell r="D89">
            <v>43101</v>
          </cell>
          <cell r="E89" t="str">
            <v>AC108</v>
          </cell>
        </row>
        <row r="90">
          <cell r="A90" t="str">
            <v>BRAIN UP ASSOCIATIONL'alimentation et la nutrition 2018</v>
          </cell>
          <cell r="B90" t="str">
            <v>BRAIN UP ASSOCIATION</v>
          </cell>
          <cell r="C90" t="str">
            <v>L'alimentation et la nutrition 2018</v>
          </cell>
          <cell r="D90">
            <v>43101</v>
          </cell>
          <cell r="E90" t="str">
            <v>AC109</v>
          </cell>
        </row>
        <row r="91">
          <cell r="A91" t="str">
            <v>BRAIN UP ASSOCIATIONLe sommeil : Mieux le comprendre, mieux le gérer 2018</v>
          </cell>
          <cell r="B91" t="str">
            <v>BRAIN UP ASSOCIATION</v>
          </cell>
          <cell r="C91" t="str">
            <v>Le sommeil : Mieux le comprendre, mieux le gérer 2018</v>
          </cell>
          <cell r="D91">
            <v>43101</v>
          </cell>
          <cell r="E91" t="str">
            <v>AC110</v>
          </cell>
        </row>
        <row r="92">
          <cell r="A92" t="str">
            <v>BRAIN UP ASSOCIATIONPlaisir, sécurité et sérénité au volant 2018</v>
          </cell>
          <cell r="B92" t="str">
            <v>BRAIN UP ASSOCIATION</v>
          </cell>
          <cell r="C92" t="str">
            <v>Plaisir, sécurité et sérénité au volant 2018</v>
          </cell>
          <cell r="D92">
            <v>43101</v>
          </cell>
          <cell r="E92" t="str">
            <v>AC111</v>
          </cell>
        </row>
        <row r="93">
          <cell r="A93" t="str">
            <v>PETR Pays de Ploërmel-Cœur de Bretagne - Service Espace Autonomie Est MorbihanProtection des personnes vulnérables</v>
          </cell>
          <cell r="B93" t="str">
            <v>PETR Pays de Ploërmel-Cœur de Bretagne - Service Espace Autonomie Est Morbihan</v>
          </cell>
          <cell r="C93" t="str">
            <v>Protection des personnes vulnérables</v>
          </cell>
          <cell r="D93">
            <v>43101</v>
          </cell>
          <cell r="E93" t="str">
            <v>AC112</v>
          </cell>
        </row>
        <row r="94">
          <cell r="A94" t="str">
            <v>Patronage Laique de Lorient - Centre social du PolygoneVieillir en citoyen. L'activité physique pour bien vieillir 2018</v>
          </cell>
          <cell r="B94" t="str">
            <v>Patronage Laique de Lorient - Centre social du Polygone</v>
          </cell>
          <cell r="C94" t="str">
            <v>Vieillir en citoyen. L'activité physique pour bien vieillir 2018</v>
          </cell>
          <cell r="D94">
            <v>43101</v>
          </cell>
          <cell r="E94" t="str">
            <v>AC113</v>
          </cell>
        </row>
        <row r="95">
          <cell r="A95" t="str">
            <v>Patronage Laique de Lorient - Centre social du PolygoneVieillir en Citoyen - Des RDV séniors aux RDV Loisirs 2018</v>
          </cell>
          <cell r="B95" t="str">
            <v>Patronage Laique de Lorient - Centre social du Polygone</v>
          </cell>
          <cell r="C95" t="str">
            <v>Vieillir en Citoyen - Des RDV séniors aux RDV Loisirs 2018</v>
          </cell>
          <cell r="D95">
            <v>43101</v>
          </cell>
          <cell r="E95" t="str">
            <v>AC114</v>
          </cell>
        </row>
        <row r="96">
          <cell r="A96" t="str">
            <v>Association clinique des Augustines de MalestroitBistrot Mémoire de Malestroit 2018</v>
          </cell>
          <cell r="B96" t="str">
            <v>Association clinique des Augustines de Malestroit</v>
          </cell>
          <cell r="C96" t="str">
            <v>Bistrot Mémoire de Malestroit 2018</v>
          </cell>
          <cell r="D96">
            <v>43101</v>
          </cell>
          <cell r="E96" t="str">
            <v>AC115</v>
          </cell>
        </row>
        <row r="97">
          <cell r="A97" t="str">
            <v>EHPAD Virginie DANIONBistrot mémoire des amis au Pays de Mauron 2018</v>
          </cell>
          <cell r="B97" t="str">
            <v>EHPAD Virginie DANION</v>
          </cell>
          <cell r="C97" t="str">
            <v>Bistrot mémoire des amis au Pays de Mauron 2018</v>
          </cell>
          <cell r="D97">
            <v>43101</v>
          </cell>
          <cell r="E97" t="str">
            <v>AC116</v>
          </cell>
        </row>
        <row r="98">
          <cell r="A98" t="str">
            <v>Comité départemental du MorbihanSeniors, restez mobile !</v>
          </cell>
          <cell r="B98" t="str">
            <v>Comité départemental du Morbihan</v>
          </cell>
          <cell r="C98" t="str">
            <v>Seniors, restez mobile !</v>
          </cell>
          <cell r="D98">
            <v>43101</v>
          </cell>
          <cell r="E98" t="str">
            <v>AC117</v>
          </cell>
        </row>
        <row r="99">
          <cell r="A99" t="str">
            <v>KINE OUEST PREVENTIONProgramme Equilibr’Age (prévention des chutes chez les personnes âgées)  décliné pour 2 publics : seniors à domicile GIR 6 et personnes âgées fragiles GIR 5 2018</v>
          </cell>
          <cell r="B99" t="str">
            <v>KINE OUEST PREVENTION</v>
          </cell>
          <cell r="C99" t="str">
            <v>Programme Equilibr’Age (prévention des chutes chez les personnes âgées)  décliné pour 2 publics : seniors à domicile GIR 6 et personnes âgées fragiles GIR 5 2018</v>
          </cell>
          <cell r="D99">
            <v>43101</v>
          </cell>
          <cell r="E99" t="str">
            <v>AC118</v>
          </cell>
        </row>
        <row r="100">
          <cell r="A100" t="str">
            <v>Abureau information jeunesse de LorientMaintien du lien social et lutte contre l'isolement, la sollitude, rencontres intergénérationelles</v>
          </cell>
          <cell r="B100" t="str">
            <v>Abureau information jeunesse de Lorient</v>
          </cell>
          <cell r="C100" t="str">
            <v>Maintien du lien social et lutte contre l'isolement, la sollitude, rencontres intergénérationelles</v>
          </cell>
          <cell r="D100">
            <v>43101</v>
          </cell>
          <cell r="E100" t="str">
            <v>AC119</v>
          </cell>
        </row>
        <row r="101">
          <cell r="A101" t="str">
            <v>SESAM BretagneRetisser et reconstruire des liens transgénérationnels autour de la personne âgée en s'appuyant sur son domicile</v>
          </cell>
          <cell r="B101" t="str">
            <v>SESAM Bretagne</v>
          </cell>
          <cell r="C101" t="str">
            <v>Retisser et reconstruire des liens transgénérationnels autour de la personne âgée en s'appuyant sur son domicile</v>
          </cell>
          <cell r="D101">
            <v>43101</v>
          </cell>
          <cell r="E101" t="str">
            <v>AC120</v>
          </cell>
        </row>
        <row r="102">
          <cell r="A102" t="str">
            <v>Mutualité Retraite 29-56Prévention des troubles neurodégénératifs et du vieillissement par l'activité physique 2018</v>
          </cell>
          <cell r="B102" t="str">
            <v>Mutualité Retraite 29-56</v>
          </cell>
          <cell r="C102" t="str">
            <v>Prévention des troubles neurodégénératifs et du vieillissement par l'activité physique 2018</v>
          </cell>
          <cell r="D102">
            <v>43101</v>
          </cell>
          <cell r="E102" t="str">
            <v>AC121</v>
          </cell>
        </row>
        <row r="103">
          <cell r="A103" t="str">
            <v>Mutualité Retraite 29-56L'alimentation, l'allié pour vieillir en bonne santé 2018</v>
          </cell>
          <cell r="B103" t="str">
            <v>Mutualité Retraite 29-56</v>
          </cell>
          <cell r="C103" t="str">
            <v>L'alimentation, l'allié pour vieillir en bonne santé 2018</v>
          </cell>
          <cell r="D103">
            <v>43101</v>
          </cell>
          <cell r="E103" t="str">
            <v>AC122</v>
          </cell>
        </row>
        <row r="104">
          <cell r="A104" t="str">
            <v>Mutualité Retraite 29-56Prévention des pertes mnésiques et du déclin cognitif 2018</v>
          </cell>
          <cell r="B104" t="str">
            <v>Mutualité Retraite 29-56</v>
          </cell>
          <cell r="C104" t="str">
            <v>Prévention des pertes mnésiques et du déclin cognitif 2018</v>
          </cell>
          <cell r="D104">
            <v>43101</v>
          </cell>
          <cell r="E104" t="str">
            <v>AC123</v>
          </cell>
        </row>
        <row r="105">
          <cell r="A105" t="str">
            <v>Mutualité Retraite 29-56Psychomotricité et prévention du vieillissement 2018</v>
          </cell>
          <cell r="B105" t="str">
            <v>Mutualité Retraite 29-56</v>
          </cell>
          <cell r="C105" t="str">
            <v>Psychomotricité et prévention du vieillissement 2018</v>
          </cell>
          <cell r="D105">
            <v>43101</v>
          </cell>
          <cell r="E105" t="str">
            <v>AC124</v>
          </cell>
        </row>
        <row r="106">
          <cell r="A106" t="str">
            <v>Mutualité Retraite 29-56Inconscient et Qualité de Vie</v>
          </cell>
          <cell r="B106" t="str">
            <v>Mutualité Retraite 29-56</v>
          </cell>
          <cell r="C106" t="str">
            <v>Inconscient et Qualité de Vie</v>
          </cell>
          <cell r="D106">
            <v>43101</v>
          </cell>
          <cell r="E106" t="str">
            <v>AC125</v>
          </cell>
        </row>
        <row r="107">
          <cell r="A107" t="str">
            <v>ESCALE BRIZEUXPrévention routière 2018</v>
          </cell>
          <cell r="B107" t="str">
            <v>ESCALE BRIZEUX</v>
          </cell>
          <cell r="C107" t="str">
            <v>Prévention routière 2018</v>
          </cell>
          <cell r="D107">
            <v>43101</v>
          </cell>
          <cell r="E107" t="str">
            <v>AC126</v>
          </cell>
        </row>
        <row r="108">
          <cell r="A108" t="str">
            <v>ESCALE BRIZEUXRepas Santé 2018</v>
          </cell>
          <cell r="B108" t="str">
            <v>ESCALE BRIZEUX</v>
          </cell>
          <cell r="C108" t="str">
            <v>Repas Santé 2018</v>
          </cell>
          <cell r="D108">
            <v>43101</v>
          </cell>
          <cell r="E108" t="str">
            <v>AC127</v>
          </cell>
        </row>
        <row r="109">
          <cell r="A109" t="str">
            <v>ESCALE BRIZEUXGym équilibre 2018</v>
          </cell>
          <cell r="B109" t="str">
            <v>ESCALE BRIZEUX</v>
          </cell>
          <cell r="C109" t="str">
            <v>Gym équilibre 2018</v>
          </cell>
          <cell r="D109">
            <v>43101</v>
          </cell>
          <cell r="E109" t="str">
            <v>AC128</v>
          </cell>
        </row>
        <row r="110">
          <cell r="A110" t="str">
            <v>Kersouffle Développer la pratique des activités physiques et sportives comme accompagnement au traitement des personnes en situation de handicap d'origine respiratoire</v>
          </cell>
          <cell r="B110" t="str">
            <v>Kersouffle</v>
          </cell>
          <cell r="C110" t="str">
            <v xml:space="preserve"> Développer la pratique des activités physiques et sportives comme accompagnement au traitement des personnes en situation de handicap d'origine respiratoire</v>
          </cell>
          <cell r="D110">
            <v>43101</v>
          </cell>
          <cell r="E110" t="str">
            <v>AC129</v>
          </cell>
        </row>
        <row r="111">
          <cell r="A111" t="str">
            <v>France Alzheimer MorbihanCAFE MÉMOIRE 2018</v>
          </cell>
          <cell r="B111" t="str">
            <v>France Alzheimer Morbihan</v>
          </cell>
          <cell r="C111" t="str">
            <v>CAFE MÉMOIRE 2018</v>
          </cell>
          <cell r="D111">
            <v>43101</v>
          </cell>
          <cell r="E111" t="str">
            <v>AC130</v>
          </cell>
        </row>
        <row r="112">
          <cell r="A112" t="str">
            <v>France Alzheimer MorbihanPROGRAMME DE SOUTIEN 2018</v>
          </cell>
          <cell r="B112" t="str">
            <v>France Alzheimer Morbihan</v>
          </cell>
          <cell r="C112" t="str">
            <v>PROGRAMME DE SOUTIEN 2018</v>
          </cell>
          <cell r="D112">
            <v>43101</v>
          </cell>
          <cell r="E112" t="str">
            <v>AC131</v>
          </cell>
        </row>
        <row r="113">
          <cell r="A113" t="str">
            <v>France Alzheimer MorbihanMusicothérapie 2018</v>
          </cell>
          <cell r="B113" t="str">
            <v>France Alzheimer Morbihan</v>
          </cell>
          <cell r="C113" t="str">
            <v>Musicothérapie 2018</v>
          </cell>
          <cell r="D113">
            <v>43101</v>
          </cell>
          <cell r="E113" t="str">
            <v>AC132</v>
          </cell>
        </row>
        <row r="114">
          <cell r="A114" t="str">
            <v>France Alzheimer MorbihanActivité randonnée</v>
          </cell>
          <cell r="B114" t="str">
            <v>France Alzheimer Morbihan</v>
          </cell>
          <cell r="C114" t="str">
            <v>Activité randonnée</v>
          </cell>
          <cell r="D114">
            <v>43101</v>
          </cell>
          <cell r="E114" t="str">
            <v>AC133</v>
          </cell>
        </row>
        <row r="115">
          <cell r="A115" t="str">
            <v>France Alzheimer MorbihanActions de convivialité pour les familles touchées par la maladie 2018</v>
          </cell>
          <cell r="B115" t="str">
            <v>France Alzheimer Morbihan</v>
          </cell>
          <cell r="C115" t="str">
            <v>Actions de convivialité pour les familles touchées par la maladie 2018</v>
          </cell>
          <cell r="D115">
            <v>43101</v>
          </cell>
          <cell r="E115" t="str">
            <v>AC134</v>
          </cell>
        </row>
        <row r="116">
          <cell r="A116" t="str">
            <v>COMITE DEPARTEMENTAL SPORTS POUR TOUS MORBIHANPass Club Sports Santé Seniors : Activité Physique Adaptée pour les seniors - Prévention des chutes pour les seniors 2018</v>
          </cell>
          <cell r="B116" t="str">
            <v>COMITE DEPARTEMENTAL SPORTS POUR TOUS MORBIHAN</v>
          </cell>
          <cell r="C116" t="str">
            <v>Pass Club Sports Santé Seniors : Activité Physique Adaptée pour les seniors - Prévention des chutes pour les seniors 2018</v>
          </cell>
          <cell r="D116">
            <v>43101</v>
          </cell>
          <cell r="E116" t="str">
            <v>AC135</v>
          </cell>
        </row>
        <row r="117">
          <cell r="A117" t="str">
            <v>SOLIHAReprésentations de pièces de théâtre dédiées à la perte d'autonomie</v>
          </cell>
          <cell r="B117" t="str">
            <v>SOLIHA</v>
          </cell>
          <cell r="C117" t="str">
            <v>Représentations de pièces de théâtre dédiées à la perte d'autonomie</v>
          </cell>
          <cell r="D117">
            <v>43101</v>
          </cell>
          <cell r="E117" t="str">
            <v>AC136</v>
          </cell>
        </row>
        <row r="118">
          <cell r="A118" t="str">
            <v>SOLIHAAtelier "Bien Vieillir chez soi"</v>
          </cell>
          <cell r="B118" t="str">
            <v>SOLIHA</v>
          </cell>
          <cell r="C118" t="str">
            <v>Atelier "Bien Vieillir chez soi"</v>
          </cell>
          <cell r="D118">
            <v>43101</v>
          </cell>
          <cell r="E118" t="str">
            <v>AC137</v>
          </cell>
        </row>
        <row r="119">
          <cell r="A119" t="str">
            <v>SOLIHA« Anticiper le vieillissement dans le parc public »</v>
          </cell>
          <cell r="B119" t="str">
            <v>SOLIHA</v>
          </cell>
          <cell r="C119" t="str">
            <v>« Anticiper le vieillissement dans le parc public »</v>
          </cell>
          <cell r="D119">
            <v>43101</v>
          </cell>
          <cell r="E119" t="str">
            <v>AC138</v>
          </cell>
        </row>
        <row r="120">
          <cell r="A120" t="str">
            <v xml:space="preserve">SOLIHALes Tournées mobiles de l'autonomie </v>
          </cell>
          <cell r="B120" t="str">
            <v>SOLIHA</v>
          </cell>
          <cell r="C120" t="str">
            <v xml:space="preserve">Les Tournées mobiles de l'autonomie </v>
          </cell>
          <cell r="D120">
            <v>43101</v>
          </cell>
          <cell r="E120" t="str">
            <v>AC139</v>
          </cell>
        </row>
        <row r="121">
          <cell r="A121" t="str">
            <v>Communauté de Communes Auray Quiberon Terre AtlantiqueTables-Rondes "Maintien à domicile : les équipements et financements pour adapter son logement" 2018</v>
          </cell>
          <cell r="B121" t="str">
            <v>Communauté de Communes Auray Quiberon Terre Atlantique</v>
          </cell>
          <cell r="C121" t="str">
            <v>Tables-Rondes "Maintien à domicile : les équipements et financements pour adapter son logement" 2018</v>
          </cell>
          <cell r="D121">
            <v>43101</v>
          </cell>
          <cell r="E121" t="str">
            <v>AC140</v>
          </cell>
        </row>
        <row r="122">
          <cell r="A122" t="str">
            <v>Fédération des Centres Sociaux de BretagneGroupe départementaux vieillissement</v>
          </cell>
          <cell r="B122" t="str">
            <v>Fédération des Centres Sociaux de Bretagne</v>
          </cell>
          <cell r="C122" t="str">
            <v>Groupe départementaux vieillissement</v>
          </cell>
          <cell r="D122">
            <v>43101</v>
          </cell>
          <cell r="E122" t="str">
            <v>AC141</v>
          </cell>
        </row>
        <row r="123">
          <cell r="A123" t="str">
            <v>Fédération des Centres Sociaux de BretagneRencontre départementale des centres sociaux autour de la pièce de théâtre "pas sans moi"</v>
          </cell>
          <cell r="B123" t="str">
            <v>Fédération des Centres Sociaux de Bretagne</v>
          </cell>
          <cell r="C123" t="str">
            <v>Rencontre départementale des centres sociaux autour de la pièce de théâtre "pas sans moi"</v>
          </cell>
          <cell r="D123">
            <v>43101</v>
          </cell>
          <cell r="E123" t="str">
            <v>AC142</v>
          </cell>
        </row>
        <row r="124">
          <cell r="A124" t="str">
            <v>Fédération des Centres Sociaux de BretagneFormation action pour le vieillissement de bénévoles Séniors</v>
          </cell>
          <cell r="B124" t="str">
            <v>Fédération des Centres Sociaux de Bretagne</v>
          </cell>
          <cell r="C124" t="str">
            <v>Formation action pour le vieillissement de bénévoles Séniors</v>
          </cell>
          <cell r="D124">
            <v>43101</v>
          </cell>
          <cell r="E124" t="str">
            <v>AC143</v>
          </cell>
        </row>
        <row r="125">
          <cell r="A125" t="str">
            <v>Fédération des Centres Sociaux de BretagnePermanences numériques 2018</v>
          </cell>
          <cell r="B125" t="str">
            <v>Fédération des Centres Sociaux de Bretagne</v>
          </cell>
          <cell r="C125" t="str">
            <v>Permanences numériques 2018</v>
          </cell>
          <cell r="D125">
            <v>43101</v>
          </cell>
          <cell r="E125" t="str">
            <v>AC144</v>
          </cell>
        </row>
        <row r="126">
          <cell r="A126" t="str">
            <v>Unis CitéLes ateliers "Silver Geek"</v>
          </cell>
          <cell r="B126" t="str">
            <v>Unis Cité</v>
          </cell>
          <cell r="C126" t="str">
            <v>Les ateliers "Silver Geek"</v>
          </cell>
          <cell r="D126">
            <v>43101</v>
          </cell>
          <cell r="E126" t="str">
            <v>AC145</v>
          </cell>
        </row>
        <row r="127">
          <cell r="A127" t="str">
            <v>Mutualité Française Finistère Morbihan ALCAT 56Habitat - Cadre de vie: l'information et la sensibilisation "au bien vieillir chez soi" 2018</v>
          </cell>
          <cell r="B127" t="str">
            <v>Mutualité Française Finistère Morbihan ALCAT 56</v>
          </cell>
          <cell r="C127" t="str">
            <v>Habitat - Cadre de vie: l'information et la sensibilisation "au bien vieillir chez soi" 2018</v>
          </cell>
          <cell r="D127">
            <v>43101</v>
          </cell>
          <cell r="E127" t="str">
            <v>AC146</v>
          </cell>
        </row>
        <row r="128">
          <cell r="A128" t="str">
            <v>Centre social intercommunal EVEIL Etre acteur de son vieillissement collectivement, anticipons notre vieillesse ! 2018</v>
          </cell>
          <cell r="B128" t="str">
            <v xml:space="preserve">Centre social intercommunal EVEIL </v>
          </cell>
          <cell r="C128" t="str">
            <v>Etre acteur de son vieillissement collectivement, anticipons notre vieillesse ! 2018</v>
          </cell>
          <cell r="D128">
            <v>43101</v>
          </cell>
          <cell r="E128" t="str">
            <v>AC147</v>
          </cell>
        </row>
        <row r="129">
          <cell r="A129" t="str">
            <v>CLARPA 56Osons le bus 2018</v>
          </cell>
          <cell r="B129" t="str">
            <v>CLARPA 56</v>
          </cell>
          <cell r="C129" t="str">
            <v>Osons le bus 2018</v>
          </cell>
          <cell r="D129">
            <v>43101</v>
          </cell>
          <cell r="E129" t="str">
            <v>AC148</v>
          </cell>
        </row>
        <row r="130">
          <cell r="A130" t="str">
            <v>CLARPA 56Atelier bien-être CLARPA 2018</v>
          </cell>
          <cell r="B130" t="str">
            <v>CLARPA 56</v>
          </cell>
          <cell r="C130" t="str">
            <v>Atelier bien-être CLARPA 2018</v>
          </cell>
          <cell r="D130">
            <v>43101</v>
          </cell>
          <cell r="E130" t="str">
            <v>AC149</v>
          </cell>
        </row>
        <row r="131">
          <cell r="A131" t="str">
            <v>CLARPA 56Animation de la coopération Monalisa en Morbihan 2018</v>
          </cell>
          <cell r="B131" t="str">
            <v>CLARPA 56</v>
          </cell>
          <cell r="C131" t="str">
            <v>Animation de la coopération Monalisa en Morbihan 2018</v>
          </cell>
          <cell r="D131">
            <v>43101</v>
          </cell>
          <cell r="E131" t="str">
            <v>AC150</v>
          </cell>
        </row>
        <row r="132">
          <cell r="A132" t="str">
            <v>CLARPA 56Apprivoisez la tablette 2018</v>
          </cell>
          <cell r="B132" t="str">
            <v>CLARPA 56</v>
          </cell>
          <cell r="C132" t="str">
            <v>Apprivoisez la tablette 2018</v>
          </cell>
          <cell r="D132">
            <v>43101</v>
          </cell>
          <cell r="E132" t="str">
            <v>AC151</v>
          </cell>
        </row>
        <row r="133">
          <cell r="A133" t="str">
            <v>CCAS RiantecMise en place et animation d'un réseau de bénévoles intervenant au domicile des personnes âgées isolées</v>
          </cell>
          <cell r="B133" t="str">
            <v>CCAS Riantec</v>
          </cell>
          <cell r="C133" t="str">
            <v>Mise en place et animation d'un réseau de bénévoles intervenant au domicile des personnes âgées isolées</v>
          </cell>
          <cell r="D133">
            <v>43101</v>
          </cell>
          <cell r="E133" t="str">
            <v>AC152</v>
          </cell>
        </row>
        <row r="134">
          <cell r="A134" t="str">
            <v>Mutualité Française BretagneGroupe d'informations et d'échanges (GIE) pour les personnes atteintes de Dégénérescence Maculaire Liée à l'Age (DMLA) 2018</v>
          </cell>
          <cell r="B134" t="str">
            <v>Mutualité Française Bretagne</v>
          </cell>
          <cell r="C134" t="str">
            <v>Groupe d'informations et d'échanges (GIE) pour les personnes atteintes de Dégénérescence Maculaire Liée à l'Age (DMLA) 2018</v>
          </cell>
          <cell r="D134">
            <v>43101</v>
          </cell>
          <cell r="E134" t="str">
            <v>AC153</v>
          </cell>
        </row>
        <row r="135">
          <cell r="A135" t="str">
            <v>Mutualité Française BretagneThéâtre Forum sur la malentendance, Sophie est tout ouïe</v>
          </cell>
          <cell r="B135" t="str">
            <v>Mutualité Française Bretagne</v>
          </cell>
          <cell r="C135" t="str">
            <v>Théâtre Forum sur la malentendance, Sophie est tout ouïe</v>
          </cell>
          <cell r="D135">
            <v>43101</v>
          </cell>
          <cell r="E135" t="str">
            <v>AC154</v>
          </cell>
        </row>
        <row r="136">
          <cell r="A136" t="str">
            <v>Mutualité Française BretagneThéâtres-débats de prévention « Vieillir… tout un art ! » 2018</v>
          </cell>
          <cell r="B136" t="str">
            <v>Mutualité Française Bretagne</v>
          </cell>
          <cell r="C136" t="str">
            <v>Théâtres-débats de prévention « Vieillir… tout un art ! » 2018</v>
          </cell>
          <cell r="D136">
            <v>43101</v>
          </cell>
          <cell r="E136" t="str">
            <v>AC155</v>
          </cell>
        </row>
        <row r="137">
          <cell r="A137" t="str">
            <v>Centre Social du pays de GuerActivité Physique Partagée 2018</v>
          </cell>
          <cell r="B137" t="str">
            <v>Centre Social du pays de Guer</v>
          </cell>
          <cell r="C137" t="str">
            <v>Activité Physique Partagée 2018</v>
          </cell>
          <cell r="D137">
            <v>43101</v>
          </cell>
          <cell r="E137" t="str">
            <v>AC156</v>
          </cell>
        </row>
        <row r="138">
          <cell r="A138" t="str">
            <v>Centre Social du pays de Guer"Atout'âge : l'heure du partage" 2018</v>
          </cell>
          <cell r="B138" t="str">
            <v>Centre Social du pays de Guer</v>
          </cell>
          <cell r="C138" t="str">
            <v>"Atout'âge : l'heure du partage" 2018</v>
          </cell>
          <cell r="D138">
            <v>43101</v>
          </cell>
          <cell r="E138" t="str">
            <v>AC157</v>
          </cell>
        </row>
        <row r="139">
          <cell r="A139" t="str">
            <v>Centre Social du pays de GuerSORTIES - SEJOUR Séniors 2018</v>
          </cell>
          <cell r="B139" t="str">
            <v>Centre Social du pays de Guer</v>
          </cell>
          <cell r="C139" t="str">
            <v>SORTIES - SEJOUR Séniors 2018</v>
          </cell>
          <cell r="D139">
            <v>43101</v>
          </cell>
          <cell r="E139" t="str">
            <v>AC158</v>
          </cell>
        </row>
        <row r="140">
          <cell r="A140" t="str">
            <v>Centre Social du pays de Guer"Mobilité des séniors" 2018</v>
          </cell>
          <cell r="B140" t="str">
            <v>Centre Social du pays de Guer</v>
          </cell>
          <cell r="C140" t="str">
            <v>"Mobilité des séniors" 2018</v>
          </cell>
          <cell r="D140">
            <v>43101</v>
          </cell>
          <cell r="E140" t="str">
            <v>AC159</v>
          </cell>
        </row>
        <row r="141">
          <cell r="A141" t="str">
            <v>Centre Social du pays de GuerSOPHROLOGIE 2018</v>
          </cell>
          <cell r="B141" t="str">
            <v>Centre Social du pays de Guer</v>
          </cell>
          <cell r="C141" t="str">
            <v>SOPHROLOGIE 2018</v>
          </cell>
          <cell r="D141">
            <v>43101</v>
          </cell>
          <cell r="E141" t="str">
            <v>AC160</v>
          </cell>
        </row>
        <row r="142">
          <cell r="A142" t="str">
            <v>Centre Social du pays de GuerAtelier Cuisine 2018</v>
          </cell>
          <cell r="B142" t="str">
            <v>Centre Social du pays de Guer</v>
          </cell>
          <cell r="C142" t="str">
            <v>Atelier Cuisine 2018</v>
          </cell>
          <cell r="D142">
            <v>43101</v>
          </cell>
          <cell r="E142" t="str">
            <v>AC161</v>
          </cell>
        </row>
        <row r="143">
          <cell r="A143" t="str">
            <v>Centre Social du pays de GuerAtelier Bien-être 2018</v>
          </cell>
          <cell r="B143" t="str">
            <v>Centre Social du pays de Guer</v>
          </cell>
          <cell r="C143" t="str">
            <v>Atelier Bien-être 2018</v>
          </cell>
          <cell r="D143">
            <v>43101</v>
          </cell>
          <cell r="E143" t="str">
            <v>AC162</v>
          </cell>
        </row>
        <row r="144">
          <cell r="A144" t="str">
            <v>Centre Social du pays de GuerAtelier Loisirs créatif (couture et crochet) 2018</v>
          </cell>
          <cell r="B144" t="str">
            <v>Centre Social du pays de Guer</v>
          </cell>
          <cell r="C144" t="str">
            <v>Atelier Loisirs créatif (couture et crochet) 2018</v>
          </cell>
          <cell r="D144">
            <v>43101</v>
          </cell>
          <cell r="E144" t="str">
            <v>AC163</v>
          </cell>
        </row>
        <row r="145">
          <cell r="A145" t="str">
            <v>Centre Social du pays de GuerPouvoir d'agir des personnes âgées 2018</v>
          </cell>
          <cell r="B145" t="str">
            <v>Centre Social du pays de Guer</v>
          </cell>
          <cell r="C145" t="str">
            <v>Pouvoir d'agir des personnes âgées 2018</v>
          </cell>
          <cell r="D145">
            <v>43101</v>
          </cell>
          <cell r="E145" t="str">
            <v>AC164</v>
          </cell>
        </row>
        <row r="146">
          <cell r="A146" t="str">
            <v>Centre Social du pays de GuerDéveloppement du secteur sénior 2018</v>
          </cell>
          <cell r="B146" t="str">
            <v>Centre Social du pays de Guer</v>
          </cell>
          <cell r="C146" t="str">
            <v>Développement du secteur sénior 2018</v>
          </cell>
          <cell r="D146">
            <v>43101</v>
          </cell>
          <cell r="E146" t="str">
            <v>AC165</v>
          </cell>
        </row>
        <row r="147">
          <cell r="A147" t="str">
            <v>Maison de quartier du Bois du ChâteauVivre et bien veillir au Bois du Château 2018</v>
          </cell>
          <cell r="B147" t="str">
            <v>Maison de quartier du Bois du Château</v>
          </cell>
          <cell r="C147" t="str">
            <v>Vivre et bien veillir au Bois du Château 2018</v>
          </cell>
          <cell r="D147">
            <v>43101</v>
          </cell>
          <cell r="E147" t="str">
            <v>AC166</v>
          </cell>
        </row>
        <row r="148">
          <cell r="A148" t="str">
            <v>Association Siel BleuManger équilibré, bouger rythmé</v>
          </cell>
          <cell r="B148" t="str">
            <v>Association Siel Bleu</v>
          </cell>
          <cell r="C148" t="str">
            <v>Manger équilibré, bouger rythmé</v>
          </cell>
          <cell r="D148">
            <v>43101</v>
          </cell>
          <cell r="E148" t="str">
            <v>AC167</v>
          </cell>
        </row>
        <row r="149">
          <cell r="A149" t="str">
            <v>Association Siel BleuGym prévention santé 2018</v>
          </cell>
          <cell r="B149" t="str">
            <v>Association Siel Bleu</v>
          </cell>
          <cell r="C149" t="str">
            <v>Gym prévention santé 2018</v>
          </cell>
          <cell r="D149">
            <v>43101</v>
          </cell>
          <cell r="E149" t="str">
            <v>AC168</v>
          </cell>
        </row>
        <row r="150">
          <cell r="A150" t="str">
            <v>CCAS LocmariaquerAtelier mémoire</v>
          </cell>
          <cell r="B150" t="str">
            <v>CCAS Locmariaquer</v>
          </cell>
          <cell r="C150" t="str">
            <v>Atelier mémoire</v>
          </cell>
          <cell r="D150">
            <v>43101</v>
          </cell>
          <cell r="E150" t="str">
            <v>AC169</v>
          </cell>
        </row>
        <row r="151">
          <cell r="A151" t="str">
            <v>MAISON POUR TOUSPlace sociale des seniors</v>
          </cell>
          <cell r="B151" t="str">
            <v>MAISON POUR TOUS</v>
          </cell>
          <cell r="C151" t="str">
            <v>Place sociale des seniors</v>
          </cell>
          <cell r="D151">
            <v>43101</v>
          </cell>
          <cell r="E151" t="str">
            <v>AC170</v>
          </cell>
        </row>
        <row r="152">
          <cell r="A152" t="str">
            <v>OPTIM-ISMHappy-syklett</v>
          </cell>
          <cell r="B152" t="str">
            <v>OPTIM-ISM</v>
          </cell>
          <cell r="C152" t="str">
            <v>Happy-syklett</v>
          </cell>
          <cell r="D152">
            <v>43101</v>
          </cell>
          <cell r="E152" t="str">
            <v>AC171</v>
          </cell>
        </row>
        <row r="153">
          <cell r="A153" t="str">
            <v>Association Place des rencontresBien vivre et bien vieillir au quartier</v>
          </cell>
          <cell r="B153" t="str">
            <v>Association Place des rencontres</v>
          </cell>
          <cell r="C153" t="str">
            <v>Bien vivre et bien vieillir au quartier</v>
          </cell>
          <cell r="D153">
            <v>43101</v>
          </cell>
          <cell r="E153" t="str">
            <v>AC172</v>
          </cell>
        </row>
        <row r="154">
          <cell r="A154" t="str">
            <v>Mutualité Française BretagneConférences pour les aidants 2018</v>
          </cell>
          <cell r="B154" t="str">
            <v>Mutualité Française Bretagne</v>
          </cell>
          <cell r="C154" t="str">
            <v>Conférences pour les aidants 2018</v>
          </cell>
          <cell r="D154">
            <v>43101</v>
          </cell>
          <cell r="E154" t="str">
            <v>AC173</v>
          </cell>
        </row>
        <row r="155">
          <cell r="A155" t="str">
            <v>COMITE DEPARTEMENTAL SPORTS POUR TOUS MORBIHANPass Club Sports Santé Seniors : Activité Physique Adaptée pour les seniors - Prévention des chutes pour les seniors 2017</v>
          </cell>
          <cell r="B155" t="str">
            <v>COMITE DEPARTEMENTAL SPORTS POUR TOUS MORBIHAN</v>
          </cell>
          <cell r="C155" t="str">
            <v>Pass Club Sports Santé Seniors : Activité Physique Adaptée pour les seniors - Prévention des chutes pour les seniors 2017</v>
          </cell>
          <cell r="D155">
            <v>43101</v>
          </cell>
          <cell r="E155" t="str">
            <v>AC174</v>
          </cell>
        </row>
        <row r="156">
          <cell r="A156" t="str">
            <v>Association Siel BleuGym prévention santé 2017</v>
          </cell>
          <cell r="B156" t="str">
            <v>Association Siel Bleu</v>
          </cell>
          <cell r="C156" t="str">
            <v>Gym prévention santé 2017</v>
          </cell>
          <cell r="D156">
            <v>43101</v>
          </cell>
          <cell r="E156" t="str">
            <v>AC175</v>
          </cell>
        </row>
        <row r="157">
          <cell r="A157" t="str">
            <v>BRAIN UP ASSOCIATIONPlaisir, sécurité et sérénité au volant 2017</v>
          </cell>
          <cell r="B157" t="str">
            <v>BRAIN UP ASSOCIATION</v>
          </cell>
          <cell r="C157" t="str">
            <v>Plaisir, sécurité et sérénité au volant 2017</v>
          </cell>
          <cell r="D157">
            <v>43101</v>
          </cell>
          <cell r="E157" t="str">
            <v>AC177</v>
          </cell>
        </row>
        <row r="158">
          <cell r="A158" t="str">
            <v>Association clinique des Augustines de MalestroitFormation des libéraux - Filière gériatrique</v>
          </cell>
          <cell r="B158" t="str">
            <v>Association clinique des Augustines de Malestroit</v>
          </cell>
          <cell r="C158" t="str">
            <v>Formation des libéraux - Filière gériatrique</v>
          </cell>
          <cell r="D158">
            <v>43101</v>
          </cell>
          <cell r="E158" t="str">
            <v>AC178</v>
          </cell>
        </row>
        <row r="159">
          <cell r="A159" t="str">
            <v xml:space="preserve">Association Perrine SAMSON Maison Sainte FamilleElargir l'accueil dans les structures d'hébergement temporaire aux personnes atteintes de maladies neurodégénératives </v>
          </cell>
          <cell r="B159" t="str">
            <v>Association Perrine SAMSON Maison Sainte Famille</v>
          </cell>
          <cell r="C159" t="str">
            <v xml:space="preserve">Elargir l'accueil dans les structures d'hébergement temporaire aux personnes atteintes de maladies neurodégénératives </v>
          </cell>
          <cell r="D159">
            <v>43101</v>
          </cell>
          <cell r="E159" t="str">
            <v>AC179</v>
          </cell>
        </row>
        <row r="160">
          <cell r="A160" t="str">
            <v>Association Perrine SAMSON Maison Sainte FamilleAccueil de personnes vivant au domicile pour un temps de restauration 2018</v>
          </cell>
          <cell r="B160" t="str">
            <v>Association Perrine SAMSON Maison Sainte Famille</v>
          </cell>
          <cell r="C160" t="str">
            <v>Accueil de personnes vivant au domicile pour un temps de restauration 2018</v>
          </cell>
          <cell r="D160">
            <v>43101</v>
          </cell>
          <cell r="E160" t="str">
            <v>AC180</v>
          </cell>
        </row>
        <row r="161">
          <cell r="A161" t="str">
            <v>Association Perrine SAMSON Maison Sainte FamilleAccompagner les résidents au domicile à l'issue d'un séjour d'hébergement temporaire</v>
          </cell>
          <cell r="B161" t="str">
            <v>Association Perrine SAMSON Maison Sainte Famille</v>
          </cell>
          <cell r="C161" t="str">
            <v>Accompagner les résidents au domicile à l'issue d'un séjour d'hébergement temporaire</v>
          </cell>
          <cell r="D161">
            <v>43101</v>
          </cell>
          <cell r="E161" t="str">
            <v>AC181</v>
          </cell>
        </row>
        <row r="162">
          <cell r="A162" t="str">
            <v>ASSOCIATION DES CENTRES DE SOINS ALLAIRE MALANSACrester actif et s'épanouir pour bien vieillir à domicile</v>
          </cell>
          <cell r="B162" t="str">
            <v>ASSOCIATION DES CENTRES DE SOINS ALLAIRE MALANSAC</v>
          </cell>
          <cell r="C162" t="str">
            <v>rester actif et s'épanouir pour bien vieillir à domicile</v>
          </cell>
          <cell r="D162">
            <v>43101</v>
          </cell>
          <cell r="E162" t="str">
            <v>AC182</v>
          </cell>
        </row>
        <row r="163">
          <cell r="A163" t="str">
            <v>Centre d'Accès au Droit Nord MorbihanAccès au droit sur le territoire de Roi Morvan Communauté</v>
          </cell>
          <cell r="B163" t="str">
            <v>Centre d'Accès au Droit Nord Morbihan</v>
          </cell>
          <cell r="C163" t="str">
            <v>Accès au droit sur le territoire de Roi Morvan Communauté</v>
          </cell>
          <cell r="D163">
            <v>43101</v>
          </cell>
          <cell r="E163" t="str">
            <v>AC183</v>
          </cell>
        </row>
        <row r="164">
          <cell r="A164" t="str">
            <v>CLARPA 56Osons le bus 2017</v>
          </cell>
          <cell r="B164" t="str">
            <v>CLARPA 56</v>
          </cell>
          <cell r="C164" t="str">
            <v>Osons le bus 2017</v>
          </cell>
          <cell r="D164">
            <v>43101</v>
          </cell>
          <cell r="E164" t="str">
            <v>AC184</v>
          </cell>
        </row>
        <row r="165">
          <cell r="A165" t="str">
            <v>CLARPA 56Apprivoisez la tablette 2017</v>
          </cell>
          <cell r="B165" t="str">
            <v>CLARPA 56</v>
          </cell>
          <cell r="C165" t="str">
            <v>Apprivoisez la tablette 2017</v>
          </cell>
          <cell r="D165">
            <v>43101</v>
          </cell>
          <cell r="E165" t="str">
            <v>AC185</v>
          </cell>
        </row>
        <row r="166">
          <cell r="A166" t="str">
            <v>CLARPA 56Ateliers bien-être 2017</v>
          </cell>
          <cell r="B166" t="str">
            <v>CLARPA 56</v>
          </cell>
          <cell r="C166" t="str">
            <v>Ateliers bien-être 2017</v>
          </cell>
          <cell r="D166">
            <v>43101</v>
          </cell>
          <cell r="E166" t="str">
            <v>AC186</v>
          </cell>
        </row>
        <row r="167">
          <cell r="A167" t="str">
            <v xml:space="preserve">CLARPA 56Développement d'activités physiques dans les clubs </v>
          </cell>
          <cell r="B167" t="str">
            <v>CLARPA 56</v>
          </cell>
          <cell r="C167" t="str">
            <v xml:space="preserve">Développement d'activités physiques dans les clubs </v>
          </cell>
          <cell r="D167">
            <v>43101</v>
          </cell>
          <cell r="E167" t="str">
            <v>AC187</v>
          </cell>
        </row>
        <row r="168">
          <cell r="A168" t="str">
            <v>Fédération des Centres Sociaux de BretagneVieillir en citoyen</v>
          </cell>
          <cell r="B168" t="str">
            <v>Fédération des Centres Sociaux de Bretagne</v>
          </cell>
          <cell r="C168" t="str">
            <v>Vieillir en citoyen</v>
          </cell>
          <cell r="D168">
            <v>43101</v>
          </cell>
          <cell r="E168" t="str">
            <v>AC188</v>
          </cell>
        </row>
        <row r="169">
          <cell r="A169" t="str">
            <v>FEDERATION ADMR DU MORBIHANDe la Gym Douce pour les clients de l'ADMR</v>
          </cell>
          <cell r="B169" t="str">
            <v>FEDERATION ADMR DU MORBIHAN</v>
          </cell>
          <cell r="C169" t="str">
            <v>De la Gym Douce pour les clients de l'ADMR</v>
          </cell>
          <cell r="D169">
            <v>43101</v>
          </cell>
          <cell r="E169" t="str">
            <v>AC189</v>
          </cell>
        </row>
        <row r="170">
          <cell r="A170" t="str">
            <v>FEDERATION ADMR DU MORBIHANUne bulle de bien-être pour les clients de l'ADMR 2017</v>
          </cell>
          <cell r="B170" t="str">
            <v>FEDERATION ADMR DU MORBIHAN</v>
          </cell>
          <cell r="C170" t="str">
            <v>Une bulle de bien-être pour les clients de l'ADMR 2017</v>
          </cell>
          <cell r="D170">
            <v>43101</v>
          </cell>
          <cell r="E170" t="str">
            <v>AC190</v>
          </cell>
        </row>
        <row r="171">
          <cell r="A171" t="str">
            <v>FEDERATION ADMR DU MORBIHANJe mange donc je vis ADMR</v>
          </cell>
          <cell r="B171" t="str">
            <v>FEDERATION ADMR DU MORBIHAN</v>
          </cell>
          <cell r="C171" t="str">
            <v>Je mange donc je vis ADMR</v>
          </cell>
          <cell r="D171">
            <v>43101</v>
          </cell>
          <cell r="E171" t="str">
            <v>AC191</v>
          </cell>
        </row>
        <row r="172">
          <cell r="A172" t="str">
            <v>FEDERATION ADMR DU MORBIHANL'ADMR travaille la mémoire 2017</v>
          </cell>
          <cell r="B172" t="str">
            <v>FEDERATION ADMR DU MORBIHAN</v>
          </cell>
          <cell r="C172" t="str">
            <v>L'ADMR travaille la mémoire 2017</v>
          </cell>
          <cell r="D172">
            <v>43101</v>
          </cell>
          <cell r="E172" t="str">
            <v>AC192</v>
          </cell>
        </row>
        <row r="173">
          <cell r="A173" t="str">
            <v>FEDERATION ADMR DU MORBIHANL'ADMR actrice contre l'isolement des personnes âgées 2017</v>
          </cell>
          <cell r="B173" t="str">
            <v>FEDERATION ADMR DU MORBIHAN</v>
          </cell>
          <cell r="C173" t="str">
            <v>L'ADMR actrice contre l'isolement des personnes âgées 2017</v>
          </cell>
          <cell r="D173">
            <v>43101</v>
          </cell>
          <cell r="E173" t="str">
            <v>AC193</v>
          </cell>
        </row>
        <row r="174">
          <cell r="A174" t="str">
            <v>CIAS DE PLOERMELLe bien être : une solution pour bien vieillir à Ploërmel Communauté</v>
          </cell>
          <cell r="B174" t="str">
            <v>CIAS DE PLOERMEL</v>
          </cell>
          <cell r="C174" t="str">
            <v>Le bien être : une solution pour bien vieillir à Ploërmel Communauté</v>
          </cell>
          <cell r="D174">
            <v>43101</v>
          </cell>
          <cell r="E174" t="str">
            <v>AC194</v>
          </cell>
        </row>
        <row r="175">
          <cell r="A175" t="str">
            <v>Association clinique des Augustines de MalestroitAteliers créatifs et de mémoire pour la prévention du suicide chez les personnes âgées isolées 2017</v>
          </cell>
          <cell r="B175" t="str">
            <v>Association clinique des Augustines de Malestroit</v>
          </cell>
          <cell r="C175" t="str">
            <v>Ateliers créatifs et de mémoire pour la prévention du suicide chez les personnes âgées isolées 2017</v>
          </cell>
          <cell r="D175">
            <v>43100</v>
          </cell>
          <cell r="E175" t="str">
            <v>AC195</v>
          </cell>
        </row>
        <row r="176">
          <cell r="A176" t="str">
            <v>Communauté de Communes Auray Quiberon Terre AtlantiqueMobilité dans le parc public : 
Dispositif de repérage et d’information en direction des locataires séniors du parc public pour favoriser la mobilité dans un parc adapté. 2018</v>
          </cell>
          <cell r="B176" t="str">
            <v>Communauté de Communes Auray Quiberon Terre Atlantique</v>
          </cell>
          <cell r="C176" t="str">
            <v>Mobilité dans le parc public : 
Dispositif de repérage et d’information en direction des locataires séniors du parc public pour favoriser la mobilité dans un parc adapté. 2018</v>
          </cell>
          <cell r="D176">
            <v>43101</v>
          </cell>
          <cell r="E176" t="str">
            <v>AC196</v>
          </cell>
        </row>
        <row r="177">
          <cell r="A177" t="str">
            <v xml:space="preserve">Centre social intercommunal EVEIL Favoriser l'intégration et valoriser la place des seniors sur un territoire rural </v>
          </cell>
          <cell r="B177" t="str">
            <v xml:space="preserve">Centre social intercommunal EVEIL </v>
          </cell>
          <cell r="C177" t="str">
            <v xml:space="preserve">Favoriser l'intégration et valoriser la place des seniors sur un territoire rural </v>
          </cell>
          <cell r="D177">
            <v>43101</v>
          </cell>
          <cell r="E177" t="str">
            <v>AC197</v>
          </cell>
        </row>
        <row r="178">
          <cell r="A178" t="str">
            <v>Mutualité Retraite 29-56L’alimentation, l’allié pour vieillir en bonne santé 2018</v>
          </cell>
          <cell r="B178" t="str">
            <v>Mutualité Retraite 29-56</v>
          </cell>
          <cell r="C178" t="str">
            <v>L’alimentation, l’allié pour vieillir en bonne santé 2018</v>
          </cell>
          <cell r="D178">
            <v>43101</v>
          </cell>
          <cell r="E178" t="str">
            <v>AC198</v>
          </cell>
        </row>
        <row r="179">
          <cell r="A179" t="str">
            <v>Mutualité Retraite 29-56Prévention des troubles neuro dégénératifs et du vieillissement par l’activité physique 2018</v>
          </cell>
          <cell r="B179" t="str">
            <v>Mutualité Retraite 29-56</v>
          </cell>
          <cell r="C179" t="str">
            <v>Prévention des troubles neuro dégénératifs et du vieillissement par l’activité physique 2018</v>
          </cell>
          <cell r="D179">
            <v>43101</v>
          </cell>
          <cell r="E179" t="str">
            <v>AC199</v>
          </cell>
        </row>
        <row r="180">
          <cell r="A180" t="str">
            <v>Activ SportActiv Santé: bouger au quotidien et manger équilibré pour préserver son autonomie</v>
          </cell>
          <cell r="B180" t="str">
            <v>Activ Sport</v>
          </cell>
          <cell r="C180" t="str">
            <v>Activ Santé: bouger au quotidien et manger équilibré pour préserver son autonomie</v>
          </cell>
          <cell r="D180">
            <v>0</v>
          </cell>
          <cell r="E180" t="str">
            <v>AC200</v>
          </cell>
        </row>
        <row r="181">
          <cell r="A181" t="str">
            <v>A la Découverte de l'Age Libre- ADALProgramme D-marche 2020</v>
          </cell>
          <cell r="B181" t="str">
            <v>A la Découverte de l'Age Libre- ADAL</v>
          </cell>
          <cell r="C181" t="str">
            <v>Programme D-marche 2020</v>
          </cell>
          <cell r="D181">
            <v>0</v>
          </cell>
          <cell r="E181" t="str">
            <v>AC201</v>
          </cell>
        </row>
        <row r="182">
          <cell r="A182" t="str">
            <v>FEDERATION ADMR DU MORBIHANL'activité physique adaptée aux seniors</v>
          </cell>
          <cell r="B182" t="str">
            <v>FEDERATION ADMR DU MORBIHAN</v>
          </cell>
          <cell r="C182" t="str">
            <v>L'activité physique adaptée aux seniors</v>
          </cell>
          <cell r="D182">
            <v>0</v>
          </cell>
          <cell r="E182" t="str">
            <v>AC202</v>
          </cell>
        </row>
        <row r="183">
          <cell r="A183" t="str">
            <v>FEDERATION ADMR DU MORBIHANLADMR lutte contre l'isolement des personnes âgées</v>
          </cell>
          <cell r="B183" t="str">
            <v>FEDERATION ADMR DU MORBIHAN</v>
          </cell>
          <cell r="C183" t="str">
            <v>LADMR lutte contre l'isolement des personnes âgées</v>
          </cell>
          <cell r="D183">
            <v>0</v>
          </cell>
          <cell r="E183" t="str">
            <v>AC203</v>
          </cell>
        </row>
        <row r="184">
          <cell r="A184" t="str">
            <v>FEDERATION ADMR DU MORBIHANUne bulle de bien-être</v>
          </cell>
          <cell r="B184" t="str">
            <v>FEDERATION ADMR DU MORBIHAN</v>
          </cell>
          <cell r="C184" t="str">
            <v>Une bulle de bien-être</v>
          </cell>
          <cell r="D184">
            <v>0</v>
          </cell>
          <cell r="E184" t="str">
            <v>AC204</v>
          </cell>
        </row>
        <row r="185">
          <cell r="A185" t="str">
            <v>FEDERATION ADMR DU MORBIHANL'ADMR travaille la mémoire</v>
          </cell>
          <cell r="B185" t="str">
            <v>FEDERATION ADMR DU MORBIHAN</v>
          </cell>
          <cell r="C185" t="str">
            <v>L'ADMR travaille la mémoire</v>
          </cell>
          <cell r="D185">
            <v>0</v>
          </cell>
          <cell r="E185" t="str">
            <v>AC205</v>
          </cell>
        </row>
        <row r="186">
          <cell r="A186" t="str">
            <v>Arc Sud BretagneAteliers informatique</v>
          </cell>
          <cell r="B186" t="str">
            <v>Arc Sud Bretagne</v>
          </cell>
          <cell r="C186" t="str">
            <v>Ateliers informatique</v>
          </cell>
          <cell r="D186">
            <v>0</v>
          </cell>
          <cell r="E186" t="str">
            <v>AC206</v>
          </cell>
        </row>
        <row r="187">
          <cell r="A187" t="str">
            <v>Arc Sud BretagnePerte d'audition: soyez à l'écoute</v>
          </cell>
          <cell r="B187" t="str">
            <v>Arc Sud Bretagne</v>
          </cell>
          <cell r="C187" t="str">
            <v>Perte d'audition: soyez à l'écoute</v>
          </cell>
          <cell r="D187">
            <v>0</v>
          </cell>
          <cell r="E187" t="str">
            <v>AC207</v>
          </cell>
        </row>
        <row r="188">
          <cell r="A188" t="str">
            <v>Arc Sud BretagneEtre à l'aise avec les transports en commun</v>
          </cell>
          <cell r="B188" t="str">
            <v>Arc Sud Bretagne</v>
          </cell>
          <cell r="C188" t="str">
            <v>Etre à l'aise avec les transports en commun</v>
          </cell>
          <cell r="D188">
            <v>0</v>
          </cell>
          <cell r="E188" t="str">
            <v>AC208</v>
          </cell>
        </row>
        <row r="189">
          <cell r="A189" t="str">
            <v>Association de santé, d'éducation et de prévention sur les territoires de Bretagne (ASEPT Bretagne)Bien vivre sa retraite</v>
          </cell>
          <cell r="B189" t="str">
            <v>Association de santé, d'éducation et de prévention sur les territoires de Bretagne (ASEPT Bretagne)</v>
          </cell>
          <cell r="C189" t="str">
            <v>Bien vivre sa retraite</v>
          </cell>
          <cell r="D189">
            <v>0</v>
          </cell>
          <cell r="E189" t="str">
            <v>AC209</v>
          </cell>
        </row>
        <row r="190">
          <cell r="A190" t="str">
            <v>Association de santé, d'éducation et de prévention sur les territoires de Bretagne (ASEPT Bretagne)Bienvenue à la retraite</v>
          </cell>
          <cell r="B190" t="str">
            <v>Association de santé, d'éducation et de prévention sur les territoires de Bretagne (ASEPT Bretagne)</v>
          </cell>
          <cell r="C190" t="str">
            <v>Bienvenue à la retraite</v>
          </cell>
          <cell r="D190">
            <v>0</v>
          </cell>
          <cell r="E190" t="str">
            <v>AC210</v>
          </cell>
        </row>
        <row r="191">
          <cell r="A191" t="str">
            <v xml:space="preserve">Association de santé, d'éducation et de prévention sur les territoires de Bretagne (ASEPT Bretagne)Inclusion numérique </v>
          </cell>
          <cell r="B191" t="str">
            <v>Association de santé, d'éducation et de prévention sur les territoires de Bretagne (ASEPT Bretagne)</v>
          </cell>
          <cell r="C191" t="str">
            <v xml:space="preserve">Inclusion numérique </v>
          </cell>
          <cell r="D191">
            <v>0</v>
          </cell>
          <cell r="E191" t="str">
            <v>AC211</v>
          </cell>
        </row>
        <row r="192">
          <cell r="A192" t="str">
            <v>Association de santé, d'éducation et de prévention sur les territoires de Bretagne (ASEPT Bretagne)Mémoire PEPS Euréka</v>
          </cell>
          <cell r="B192" t="str">
            <v>Association de santé, d'éducation et de prévention sur les territoires de Bretagne (ASEPT Bretagne)</v>
          </cell>
          <cell r="C192" t="str">
            <v>Mémoire PEPS Euréka</v>
          </cell>
          <cell r="D192">
            <v>0</v>
          </cell>
          <cell r="E192" t="str">
            <v>AC212</v>
          </cell>
        </row>
        <row r="193">
          <cell r="A193" t="str">
            <v>Association de santé, d'éducation et de prévention sur les territoires de Bretagne (ASEPT Bretagne)Nutrition</v>
          </cell>
          <cell r="B193" t="str">
            <v>Association de santé, d'éducation et de prévention sur les territoires de Bretagne (ASEPT Bretagne)</v>
          </cell>
          <cell r="C193" t="str">
            <v>Nutrition</v>
          </cell>
          <cell r="D193">
            <v>0</v>
          </cell>
          <cell r="E193" t="str">
            <v>AC213</v>
          </cell>
        </row>
        <row r="194">
          <cell r="A194" t="str">
            <v>Association de santé, d'éducation et de prévention sur les territoires de Bretagne (ASEPT Bretagne)Sommeil</v>
          </cell>
          <cell r="B194" t="str">
            <v>Association de santé, d'éducation et de prévention sur les territoires de Bretagne (ASEPT Bretagne)</v>
          </cell>
          <cell r="C194" t="str">
            <v>Sommeil</v>
          </cell>
          <cell r="D194">
            <v>0</v>
          </cell>
          <cell r="E194" t="str">
            <v>AC214</v>
          </cell>
        </row>
        <row r="195">
          <cell r="A195" t="str">
            <v>ASSAD RedonUnité Mobile santé Prévention</v>
          </cell>
          <cell r="B195" t="str">
            <v>ASSAD Redon</v>
          </cell>
          <cell r="C195" t="str">
            <v>Unité Mobile santé Prévention</v>
          </cell>
          <cell r="D195">
            <v>0</v>
          </cell>
          <cell r="E195" t="str">
            <v>AC215</v>
          </cell>
        </row>
        <row r="196">
          <cell r="A196" t="str">
            <v>ASSOCIATION DES CENTRES DE SOINS ALLAIRE MALANSACBouger - s'épanouir dans son territoire</v>
          </cell>
          <cell r="B196" t="str">
            <v>ASSOCIATION DES CENTRES DE SOINS ALLAIRE MALANSAC</v>
          </cell>
          <cell r="C196" t="str">
            <v>Bouger - s'épanouir dans son territoire</v>
          </cell>
          <cell r="D196">
            <v>0</v>
          </cell>
          <cell r="E196" t="str">
            <v>AC216</v>
          </cell>
        </row>
        <row r="197">
          <cell r="A197" t="str">
            <v>ASSA (Association Santé Sport Adapté)PAPPA 2020</v>
          </cell>
          <cell r="B197" t="str">
            <v>ASSA (Association Santé Sport Adapté)</v>
          </cell>
          <cell r="C197" t="str">
            <v>PAPPA 2020</v>
          </cell>
          <cell r="D197">
            <v>0</v>
          </cell>
          <cell r="E197" t="str">
            <v>AC217</v>
          </cell>
        </row>
        <row r="198">
          <cell r="A198" t="str">
            <v>BRAIN UP ASSOCIATIONAidants</v>
          </cell>
          <cell r="B198" t="str">
            <v>BRAIN UP ASSOCIATION</v>
          </cell>
          <cell r="C198" t="str">
            <v>Aidants</v>
          </cell>
          <cell r="D198">
            <v>0</v>
          </cell>
          <cell r="E198" t="str">
            <v>AC218</v>
          </cell>
        </row>
        <row r="199">
          <cell r="A199" t="str">
            <v>BRAIN UP ASSOCIATIONAteliers du bien vieillir</v>
          </cell>
          <cell r="B199" t="str">
            <v>BRAIN UP ASSOCIATION</v>
          </cell>
          <cell r="C199" t="str">
            <v>Ateliers du bien vieillir</v>
          </cell>
          <cell r="D199">
            <v>0</v>
          </cell>
          <cell r="E199" t="str">
            <v>AC219</v>
          </cell>
        </row>
        <row r="200">
          <cell r="A200" t="str">
            <v>BRAIN UP ASSOCIATIONBienvenue à la retraite</v>
          </cell>
          <cell r="B200" t="str">
            <v>BRAIN UP ASSOCIATION</v>
          </cell>
          <cell r="C200" t="str">
            <v>Bienvenue à la retraite</v>
          </cell>
          <cell r="D200">
            <v>0</v>
          </cell>
          <cell r="E200" t="str">
            <v>AC220</v>
          </cell>
        </row>
        <row r="201">
          <cell r="A201" t="str">
            <v>BRAIN UP ASSOCIATIONIatrogénie</v>
          </cell>
          <cell r="B201" t="str">
            <v>BRAIN UP ASSOCIATION</v>
          </cell>
          <cell r="C201" t="str">
            <v>Iatrogénie</v>
          </cell>
          <cell r="E201" t="str">
            <v>AC221</v>
          </cell>
        </row>
        <row r="202">
          <cell r="A202" t="str">
            <v>BRAIN UP ASSOCIATIONMémoire</v>
          </cell>
          <cell r="B202" t="str">
            <v>BRAIN UP ASSOCIATION</v>
          </cell>
          <cell r="C202" t="str">
            <v>Mémoire</v>
          </cell>
          <cell r="E202" t="str">
            <v>AC222</v>
          </cell>
        </row>
        <row r="203">
          <cell r="A203" t="str">
            <v>BRAIN UP ASSOCIATIONNutrition</v>
          </cell>
          <cell r="B203" t="str">
            <v>BRAIN UP ASSOCIATION</v>
          </cell>
          <cell r="C203" t="str">
            <v>Nutrition</v>
          </cell>
          <cell r="E203" t="str">
            <v>AC223</v>
          </cell>
        </row>
        <row r="204">
          <cell r="A204" t="str">
            <v>BRAIN UP ASSOCIATIONSommeil</v>
          </cell>
          <cell r="B204" t="str">
            <v>BRAIN UP ASSOCIATION</v>
          </cell>
          <cell r="C204" t="str">
            <v>Sommeil</v>
          </cell>
          <cell r="E204" t="str">
            <v>AC224</v>
          </cell>
        </row>
        <row r="205">
          <cell r="A205" t="str">
            <v>CCAS BrechSécurité routière</v>
          </cell>
          <cell r="B205" t="str">
            <v>CCAS Brech</v>
          </cell>
          <cell r="C205" t="str">
            <v>Sécurité routière</v>
          </cell>
          <cell r="E205" t="str">
            <v>AC225</v>
          </cell>
        </row>
        <row r="206">
          <cell r="A206" t="str">
            <v>CCAS BrechSemaine bleue</v>
          </cell>
          <cell r="B206" t="str">
            <v>CCAS Brech</v>
          </cell>
          <cell r="C206" t="str">
            <v>Semaine bleue</v>
          </cell>
          <cell r="E206" t="str">
            <v>AC226</v>
          </cell>
        </row>
        <row r="207">
          <cell r="A207" t="str">
            <v>CCAS BubryCafé rencontre des aidants</v>
          </cell>
          <cell r="B207" t="str">
            <v>CCAS Bubry</v>
          </cell>
          <cell r="C207" t="str">
            <v>Café rencontre des aidants</v>
          </cell>
          <cell r="E207" t="str">
            <v>AC227</v>
          </cell>
        </row>
        <row r="208">
          <cell r="A208" t="str">
            <v>CCAS Carnacséances de cinéma pour les ainés</v>
          </cell>
          <cell r="B208" t="str">
            <v>CCAS Carnac</v>
          </cell>
          <cell r="C208" t="str">
            <v>séances de cinéma pour les ainés</v>
          </cell>
          <cell r="E208" t="str">
            <v>AC228</v>
          </cell>
        </row>
        <row r="209">
          <cell r="A209" t="str">
            <v>CCAS Carnactransport à la demande</v>
          </cell>
          <cell r="B209" t="str">
            <v>CCAS Carnac</v>
          </cell>
          <cell r="C209" t="str">
            <v>transport à la demande</v>
          </cell>
          <cell r="E209" t="str">
            <v>AC229</v>
          </cell>
        </row>
        <row r="210">
          <cell r="A210" t="str">
            <v>CCAS CarnacAteliers de prévention routière</v>
          </cell>
          <cell r="B210" t="str">
            <v>CCAS Carnac</v>
          </cell>
          <cell r="C210" t="str">
            <v>Ateliers de prévention routière</v>
          </cell>
          <cell r="E210" t="str">
            <v>AC230</v>
          </cell>
        </row>
        <row r="211">
          <cell r="A211" t="str">
            <v>CCAS ErdevenAteliers de relaxation</v>
          </cell>
          <cell r="B211" t="str">
            <v>CCAS Erdeven</v>
          </cell>
          <cell r="C211" t="str">
            <v>Ateliers de relaxation</v>
          </cell>
          <cell r="E211" t="str">
            <v>AC231</v>
          </cell>
        </row>
        <row r="212">
          <cell r="A212" t="str">
            <v>CCAS LocmariaquerAteliers mémoire</v>
          </cell>
          <cell r="B212" t="str">
            <v>CCAS Locmariaquer</v>
          </cell>
          <cell r="C212" t="str">
            <v>Ateliers mémoire</v>
          </cell>
          <cell r="E212" t="str">
            <v>AC232</v>
          </cell>
        </row>
        <row r="213">
          <cell r="A213" t="str">
            <v>CCAS LorientPréservons la santé mentale des personnes âgées et de leurs proches aidants</v>
          </cell>
          <cell r="B213" t="str">
            <v>CCAS Lorient</v>
          </cell>
          <cell r="C213" t="str">
            <v>Préservons la santé mentale des personnes âgées et de leurs proches aidants</v>
          </cell>
          <cell r="E213" t="str">
            <v>AC233</v>
          </cell>
        </row>
        <row r="214">
          <cell r="A214" t="str">
            <v>Centre d'accès aux droitsQuestions d'aînés</v>
          </cell>
          <cell r="B214" t="str">
            <v>Centre d'accès aux droits</v>
          </cell>
          <cell r="C214" t="str">
            <v>Questions d'aînés</v>
          </cell>
          <cell r="E214" t="str">
            <v>AC234</v>
          </cell>
        </row>
        <row r="215">
          <cell r="A215" t="str">
            <v>Centre de prévention Bien Vieillir Agirc-Arrco BretagneCampagnes de prévention pour la santé des seniors 56</v>
          </cell>
          <cell r="B215" t="str">
            <v>Centre de prévention Bien Vieillir Agirc-Arrco Bretagne</v>
          </cell>
          <cell r="C215" t="str">
            <v>Campagnes de prévention pour la santé des seniors 56</v>
          </cell>
          <cell r="E215" t="str">
            <v>AC235</v>
          </cell>
        </row>
        <row r="216">
          <cell r="A216" t="str">
            <v>Centre Social du pays de GuerSéjours</v>
          </cell>
          <cell r="B216" t="str">
            <v>Centre Social du pays de Guer</v>
          </cell>
          <cell r="C216" t="str">
            <v>Séjours</v>
          </cell>
          <cell r="E216" t="str">
            <v>AC236</v>
          </cell>
        </row>
        <row r="217">
          <cell r="A217" t="str">
            <v>Centre social intercommunal EVEIL Vieillir en citoyen</v>
          </cell>
          <cell r="B217" t="str">
            <v xml:space="preserve">Centre social intercommunal EVEIL </v>
          </cell>
          <cell r="C217" t="str">
            <v>Vieillir en citoyen</v>
          </cell>
          <cell r="E217" t="str">
            <v>AC237</v>
          </cell>
        </row>
        <row r="218">
          <cell r="A218" t="str">
            <v>Centre Social du pays de GuerAtout'âge</v>
          </cell>
          <cell r="B218" t="str">
            <v>Centre Social du pays de Guer</v>
          </cell>
          <cell r="C218" t="str">
            <v>Atout'âge</v>
          </cell>
          <cell r="E218" t="str">
            <v>AC238</v>
          </cell>
        </row>
        <row r="219">
          <cell r="A219" t="str">
            <v>CLARPA 56Ateliers numériques</v>
          </cell>
          <cell r="B219" t="str">
            <v>CLARPA 56</v>
          </cell>
          <cell r="C219" t="str">
            <v>Ateliers numériques</v>
          </cell>
          <cell r="E219" t="str">
            <v>AC239</v>
          </cell>
        </row>
        <row r="220">
          <cell r="A220" t="str">
            <v>CLARPA 56Alerte isolement, tous mobilisés</v>
          </cell>
          <cell r="B220" t="str">
            <v>CLARPA 56</v>
          </cell>
          <cell r="C220" t="str">
            <v>Alerte isolement, tous mobilisés</v>
          </cell>
          <cell r="E220" t="str">
            <v>AC240</v>
          </cell>
        </row>
        <row r="221">
          <cell r="A221" t="str">
            <v>CLARPA 56Ateliers bien-être</v>
          </cell>
          <cell r="B221" t="str">
            <v>CLARPA 56</v>
          </cell>
          <cell r="C221" t="str">
            <v>Ateliers bien-être</v>
          </cell>
          <cell r="E221" t="str">
            <v>AC241</v>
          </cell>
        </row>
        <row r="222">
          <cell r="A222" t="str">
            <v>CLARPA 56Ateliers bienvenue à la retraite</v>
          </cell>
          <cell r="B222" t="str">
            <v>CLARPA 56</v>
          </cell>
          <cell r="C222" t="str">
            <v>Ateliers bienvenue à la retraite</v>
          </cell>
          <cell r="E222" t="str">
            <v>AC242</v>
          </cell>
        </row>
        <row r="223">
          <cell r="A223" t="str">
            <v>CLARPA 56Forum des mobilités</v>
          </cell>
          <cell r="B223" t="str">
            <v>CLARPA 56</v>
          </cell>
          <cell r="C223" t="str">
            <v>Forum des mobilités</v>
          </cell>
          <cell r="E223" t="str">
            <v>AC243</v>
          </cell>
        </row>
        <row r="224">
          <cell r="A224" t="str">
            <v>CLARPA 56Osons le bus</v>
          </cell>
          <cell r="B224" t="str">
            <v>CLARPA 56</v>
          </cell>
          <cell r="C224" t="str">
            <v>Osons le bus</v>
          </cell>
          <cell r="E224" t="str">
            <v>AC244</v>
          </cell>
        </row>
        <row r="225">
          <cell r="A225" t="str">
            <v>CLARPA 56Forum numérique</v>
          </cell>
          <cell r="B225" t="str">
            <v>CLARPA 56</v>
          </cell>
          <cell r="C225" t="str">
            <v>Forum numérique</v>
          </cell>
          <cell r="E225" t="str">
            <v>AC245</v>
          </cell>
        </row>
        <row r="226">
          <cell r="A226" t="str">
            <v>CLIC du pays de RedonTous aidants</v>
          </cell>
          <cell r="B226" t="str">
            <v>CLIC du pays de Redon</v>
          </cell>
          <cell r="C226" t="str">
            <v>Tous aidants</v>
          </cell>
          <cell r="E226" t="str">
            <v>AC246</v>
          </cell>
        </row>
        <row r="227">
          <cell r="A227" t="str">
            <v>COMITE DEPARTEMENTAL EPGV 56Prévention des chutes</v>
          </cell>
          <cell r="B227" t="str">
            <v>COMITE DEPARTEMENTAL EPGV 56</v>
          </cell>
          <cell r="C227" t="str">
            <v>Prévention des chutes</v>
          </cell>
          <cell r="E227" t="str">
            <v>AC247</v>
          </cell>
        </row>
        <row r="228">
          <cell r="A228" t="str">
            <v>COMITE DEPARTEMENTAL SPORTS POUR TOUS MORBIHANSport pour tous</v>
          </cell>
          <cell r="B228" t="str">
            <v>COMITE DEPARTEMENTAL SPORTS POUR TOUS MORBIHAN</v>
          </cell>
          <cell r="C228" t="str">
            <v>Sport pour tous</v>
          </cell>
          <cell r="E228" t="str">
            <v>AC248</v>
          </cell>
        </row>
        <row r="229">
          <cell r="A229" t="str">
            <v>Comité régional EPGVParcours Sport Santé Seniors</v>
          </cell>
          <cell r="B229" t="str">
            <v>Comité régional EPGV</v>
          </cell>
          <cell r="C229" t="str">
            <v>Parcours Sport Santé Seniors</v>
          </cell>
          <cell r="E229" t="str">
            <v>AC249</v>
          </cell>
        </row>
        <row r="230">
          <cell r="A230" t="str">
            <v>Caisse Primaire d'Assurance Maladie du Morbihan (CPAM)Prévention seniors: adopter les bons gestes pour bien vieillir</v>
          </cell>
          <cell r="B230" t="str">
            <v>Caisse Primaire d'Assurance Maladie du Morbihan (CPAM)</v>
          </cell>
          <cell r="C230" t="str">
            <v>Prévention seniors: adopter les bons gestes pour bien vieillir</v>
          </cell>
          <cell r="E230" t="str">
            <v>AC250</v>
          </cell>
        </row>
        <row r="231">
          <cell r="A231" t="str">
            <v>Delta 7Les seniors connectés</v>
          </cell>
          <cell r="B231" t="str">
            <v>Delta 7</v>
          </cell>
          <cell r="C231" t="str">
            <v>Les seniors connectés</v>
          </cell>
          <cell r="E231" t="str">
            <v>AC251</v>
          </cell>
        </row>
        <row r="232">
          <cell r="A232" t="str">
            <v>Domitys AurayZen Attitude à Auray</v>
          </cell>
          <cell r="B232" t="str">
            <v>Domitys Auray</v>
          </cell>
          <cell r="C232" t="str">
            <v>Zen Attitude à Auray</v>
          </cell>
          <cell r="E232" t="str">
            <v>AC252</v>
          </cell>
        </row>
        <row r="233">
          <cell r="A233" t="str">
            <v>Domitys LanesterL'atelier des sourires</v>
          </cell>
          <cell r="B233" t="str">
            <v>Domitys Lanester</v>
          </cell>
          <cell r="C233" t="str">
            <v>L'atelier des sourires</v>
          </cell>
          <cell r="E233" t="str">
            <v>AC253</v>
          </cell>
        </row>
        <row r="234">
          <cell r="A234" t="str">
            <v>APPUI AUX PROFESSIONNELS DE SANTEBistrot mémoire</v>
          </cell>
          <cell r="B234" t="str">
            <v>APPUI AUX PROFESSIONNELS DE SANTE</v>
          </cell>
          <cell r="C234" t="str">
            <v>Bistrot mémoire</v>
          </cell>
          <cell r="E234" t="str">
            <v>AC254</v>
          </cell>
        </row>
        <row r="235">
          <cell r="A235" t="str">
            <v>APPUI AUX PROFESSIONNELS DE SANTEDécouverte du bien-être</v>
          </cell>
          <cell r="B235" t="str">
            <v>APPUI AUX PROFESSIONNELS DE SANTE</v>
          </cell>
          <cell r="C235" t="str">
            <v>Découverte du bien-être</v>
          </cell>
          <cell r="E235" t="str">
            <v>AC255</v>
          </cell>
        </row>
        <row r="236">
          <cell r="A236" t="str">
            <v xml:space="preserve">PETR Pays de Ploërmel-Cœur de Bretagne - Service Espace Autonomie Est MorbihanActions de soutien psychologique </v>
          </cell>
          <cell r="B236" t="str">
            <v>PETR Pays de Ploërmel-Cœur de Bretagne - Service Espace Autonomie Est Morbihan</v>
          </cell>
          <cell r="C236" t="str">
            <v xml:space="preserve">Actions de soutien psychologique </v>
          </cell>
          <cell r="E236" t="str">
            <v>AC256</v>
          </cell>
        </row>
        <row r="237">
          <cell r="A237" t="str">
            <v>EHPAD Virginie DANIONBistrot mémoire</v>
          </cell>
          <cell r="B237" t="str">
            <v>EHPAD Virginie DANION</v>
          </cell>
          <cell r="C237" t="str">
            <v>Bistrot mémoire</v>
          </cell>
          <cell r="E237" t="str">
            <v>AC257</v>
          </cell>
        </row>
        <row r="238">
          <cell r="A238" t="str">
            <v>En mémoire d'Eux (association)Comme une ritournelle</v>
          </cell>
          <cell r="B238" t="str">
            <v>En mémoire d'Eux (association)</v>
          </cell>
          <cell r="C238" t="str">
            <v>Comme une ritournelle</v>
          </cell>
          <cell r="E238" t="str">
            <v>AC258</v>
          </cell>
        </row>
        <row r="239">
          <cell r="A239" t="str">
            <v>Escale BrizeuxBulle Bien-être</v>
          </cell>
          <cell r="B239" t="str">
            <v>Escale Brizeux</v>
          </cell>
          <cell r="C239" t="str">
            <v>Bulle Bien-être</v>
          </cell>
          <cell r="E239" t="str">
            <v>AC259</v>
          </cell>
        </row>
        <row r="240">
          <cell r="A240" t="str">
            <v>Escale BrizeuxRepas santé</v>
          </cell>
          <cell r="B240" t="str">
            <v>Escale Brizeux</v>
          </cell>
          <cell r="C240" t="str">
            <v>Repas santé</v>
          </cell>
          <cell r="E240" t="str">
            <v>AC260</v>
          </cell>
        </row>
        <row r="241">
          <cell r="A241" t="str">
            <v>Escale BrizeuxVoisinage</v>
          </cell>
          <cell r="B241" t="str">
            <v>Escale Brizeux</v>
          </cell>
          <cell r="C241" t="str">
            <v>Voisinage</v>
          </cell>
          <cell r="E241" t="str">
            <v>AC261</v>
          </cell>
        </row>
        <row r="242">
          <cell r="A242" t="str">
            <v>Familles rurales Plouaycréation d'un service d'animation sociale</v>
          </cell>
          <cell r="B242" t="str">
            <v>Familles rurales Plouay</v>
          </cell>
          <cell r="C242" t="str">
            <v>création d'un service d'animation sociale</v>
          </cell>
          <cell r="E242" t="str">
            <v>AC262</v>
          </cell>
        </row>
        <row r="243">
          <cell r="A243" t="str">
            <v>Fédération des Centres Sociaux de BretagnePermanences numériques</v>
          </cell>
          <cell r="B243" t="str">
            <v>Fédération des Centres Sociaux de Bretagne</v>
          </cell>
          <cell r="C243" t="str">
            <v>Permanences numériques</v>
          </cell>
          <cell r="E243" t="str">
            <v>AC263</v>
          </cell>
        </row>
        <row r="244">
          <cell r="A244" t="str">
            <v>Fédération des Centres Sociaux de BretagneBienvenue à la retraite</v>
          </cell>
          <cell r="B244" t="str">
            <v>Fédération des Centres Sociaux de Bretagne</v>
          </cell>
          <cell r="C244" t="str">
            <v>Bienvenue à la retraite</v>
          </cell>
          <cell r="E244" t="str">
            <v>AC264</v>
          </cell>
        </row>
        <row r="245">
          <cell r="A245" t="str">
            <v>Fédération des Centres Sociaux de BretagneCafés seniors</v>
          </cell>
          <cell r="B245" t="str">
            <v>Fédération des Centres Sociaux de Bretagne</v>
          </cell>
          <cell r="C245" t="str">
            <v>Cafés seniors</v>
          </cell>
          <cell r="E245" t="str">
            <v>AC265</v>
          </cell>
        </row>
        <row r="246">
          <cell r="A246" t="str">
            <v>France Alzheimer MorbihanAide aux aidants Territoire Lorientais</v>
          </cell>
          <cell r="B246" t="str">
            <v>France Alzheimer Morbihan</v>
          </cell>
          <cell r="C246" t="str">
            <v>Aide aux aidants Territoire Lorientais</v>
          </cell>
          <cell r="E246" t="str">
            <v>AC266</v>
          </cell>
        </row>
        <row r="247">
          <cell r="A247" t="str">
            <v>France Alzheimer MorbihanTransport et répit des aidants</v>
          </cell>
          <cell r="B247" t="str">
            <v>France Alzheimer Morbihan</v>
          </cell>
          <cell r="C247" t="str">
            <v>Transport et répit des aidants</v>
          </cell>
          <cell r="E247" t="str">
            <v>AC267</v>
          </cell>
        </row>
        <row r="248">
          <cell r="A248" t="str">
            <v>France Alzheimer MorbihanAide aux aidants Territoire Alréen</v>
          </cell>
          <cell r="B248" t="str">
            <v>France Alzheimer Morbihan</v>
          </cell>
          <cell r="C248" t="str">
            <v>Aide aux aidants Territoire Alréen</v>
          </cell>
          <cell r="E248" t="str">
            <v>AC268</v>
          </cell>
        </row>
        <row r="249">
          <cell r="A249" t="str">
            <v>France Alzheimer MorbihanAide aux aidants Territoire Vannetais</v>
          </cell>
          <cell r="B249" t="str">
            <v>France Alzheimer Morbihan</v>
          </cell>
          <cell r="C249" t="str">
            <v>Aide aux aidants Territoire Vannetais</v>
          </cell>
          <cell r="E249" t="str">
            <v>AC269</v>
          </cell>
        </row>
        <row r="250">
          <cell r="A250" t="str">
            <v>France Alzheimer MorbihanRespire et marche</v>
          </cell>
          <cell r="B250" t="str">
            <v>France Alzheimer Morbihan</v>
          </cell>
          <cell r="C250" t="str">
            <v>Respire et marche</v>
          </cell>
          <cell r="E250" t="str">
            <v>AC270</v>
          </cell>
        </row>
        <row r="251">
          <cell r="A251" t="str">
            <v>France Alzheimer MorbihanThéâtre Forum</v>
          </cell>
          <cell r="B251" t="str">
            <v>France Alzheimer Morbihan</v>
          </cell>
          <cell r="C251" t="str">
            <v>Théâtre Forum</v>
          </cell>
          <cell r="E251" t="str">
            <v>AC271</v>
          </cell>
        </row>
        <row r="252">
          <cell r="A252" t="str">
            <v>Groupe SOSSilver fourchette</v>
          </cell>
          <cell r="B252" t="str">
            <v>Groupe SOS</v>
          </cell>
          <cell r="C252" t="str">
            <v>Silver fourchette</v>
          </cell>
          <cell r="E252" t="str">
            <v>AC272</v>
          </cell>
        </row>
        <row r="253">
          <cell r="A253" t="str">
            <v>HypraInclusion numérique des seniors - basse vision</v>
          </cell>
          <cell r="B253" t="str">
            <v>Hypra</v>
          </cell>
          <cell r="C253" t="str">
            <v>Inclusion numérique des seniors - basse vision</v>
          </cell>
          <cell r="E253" t="str">
            <v>AC273</v>
          </cell>
        </row>
        <row r="254">
          <cell r="A254" t="str">
            <v>IREPS BRETAGNEBien vieillir après l'ESAT</v>
          </cell>
          <cell r="B254" t="str">
            <v>IREPS BRETAGNE</v>
          </cell>
          <cell r="C254" t="str">
            <v>Bien vieillir après l'ESAT</v>
          </cell>
          <cell r="E254" t="str">
            <v>AC274</v>
          </cell>
        </row>
        <row r="255">
          <cell r="A255" t="str">
            <v>IREPS BRETAGNEDévelopper ses compétences psycho-sociales</v>
          </cell>
          <cell r="B255" t="str">
            <v>IREPS BRETAGNE</v>
          </cell>
          <cell r="C255" t="str">
            <v>Développer ses compétences psycho-sociales</v>
          </cell>
          <cell r="E255" t="str">
            <v>AC275</v>
          </cell>
        </row>
        <row r="256">
          <cell r="A256" t="str">
            <v>KASSIOPEELes ateliers des aidants</v>
          </cell>
          <cell r="B256" t="str">
            <v>KASSIOPEE</v>
          </cell>
          <cell r="C256" t="str">
            <v>Les ateliers des aidants</v>
          </cell>
          <cell r="E256" t="str">
            <v>AC276</v>
          </cell>
        </row>
        <row r="257">
          <cell r="A257" t="str">
            <v>KersouffleAcitivités physiques comme accompagnement handicap respiratoire</v>
          </cell>
          <cell r="B257" t="str">
            <v>Kersouffle</v>
          </cell>
          <cell r="C257" t="str">
            <v>Acitivités physiques comme accompagnement handicap respiratoire</v>
          </cell>
          <cell r="E257" t="str">
            <v>AC277</v>
          </cell>
        </row>
        <row r="258">
          <cell r="A258" t="str">
            <v>KINE OUEST PREVENTIONEquilibr'Age-ateliers permanents</v>
          </cell>
          <cell r="B258" t="str">
            <v>KINE OUEST PREVENTION</v>
          </cell>
          <cell r="C258" t="str">
            <v>Equilibr'Age-ateliers permanents</v>
          </cell>
          <cell r="E258" t="str">
            <v>AC278</v>
          </cell>
        </row>
        <row r="259">
          <cell r="A259" t="str">
            <v>KINE OUEST PREVENTIONEquilibr'Age-ateliers évènementiels</v>
          </cell>
          <cell r="B259" t="str">
            <v>KINE OUEST PREVENTION</v>
          </cell>
          <cell r="C259" t="str">
            <v>Equilibr'Age-ateliers évènementiels</v>
          </cell>
          <cell r="E259" t="str">
            <v>AC279</v>
          </cell>
        </row>
        <row r="260">
          <cell r="A260" t="str">
            <v>KINE OUEST PREVENTIONProgramme activité physique adaptée</v>
          </cell>
          <cell r="B260" t="str">
            <v>KINE OUEST PREVENTION</v>
          </cell>
          <cell r="C260" t="str">
            <v>Programme activité physique adaptée</v>
          </cell>
          <cell r="E260" t="str">
            <v>AC280</v>
          </cell>
        </row>
        <row r="261">
          <cell r="A261" t="str">
            <v>Communauté de Communes Auray Quiberon Terre AtlantiqueTables rondes maintien à domicile</v>
          </cell>
          <cell r="B261" t="str">
            <v>Communauté de Communes Auray Quiberon Terre Atlantique</v>
          </cell>
          <cell r="C261" t="str">
            <v>Tables rondes maintien à domicile</v>
          </cell>
          <cell r="E261" t="str">
            <v>AC281</v>
          </cell>
        </row>
        <row r="262">
          <cell r="A262" t="str">
            <v>Communauté de Communes Auray Quiberon Terre Atlantiquevisites maisons</v>
          </cell>
          <cell r="B262" t="str">
            <v>Communauté de Communes Auray Quiberon Terre Atlantique</v>
          </cell>
          <cell r="C262" t="str">
            <v>visites maisons</v>
          </cell>
          <cell r="E262" t="str">
            <v>AC282</v>
          </cell>
        </row>
        <row r="263">
          <cell r="A263" t="str">
            <v>Les MulotsPasseport E démarches</v>
          </cell>
          <cell r="B263" t="str">
            <v>Les Mulots</v>
          </cell>
          <cell r="C263" t="str">
            <v>Passeport E démarches</v>
          </cell>
          <cell r="E263" t="str">
            <v>AC283</v>
          </cell>
        </row>
        <row r="264">
          <cell r="A264" t="str">
            <v>Maison de quartier du Bois du ChâteauBien vivre et bien vieillir au Bois du Château</v>
          </cell>
          <cell r="B264" t="str">
            <v>Maison de quartier du Bois du Château</v>
          </cell>
          <cell r="C264" t="str">
            <v>Bien vivre et bien vieillir au Bois du Château</v>
          </cell>
          <cell r="E264" t="str">
            <v>AC284</v>
          </cell>
        </row>
        <row r="265">
          <cell r="A265" t="str">
            <v>Kervénanec - Maison pour tousIl n'y a pas d'âge pour dire je t'aime</v>
          </cell>
          <cell r="B265" t="str">
            <v>Kervénanec - Maison pour tous</v>
          </cell>
          <cell r="C265" t="str">
            <v>Il n'y a pas d'âge pour dire je t'aime</v>
          </cell>
          <cell r="E265" t="str">
            <v>AC285</v>
          </cell>
        </row>
        <row r="266">
          <cell r="A266" t="str">
            <v>Kervénanec - Maison pour tousMain dans la main</v>
          </cell>
          <cell r="B266" t="str">
            <v>Kervénanec - Maison pour tous</v>
          </cell>
          <cell r="C266" t="str">
            <v>Main dans la main</v>
          </cell>
          <cell r="E266" t="str">
            <v>AC286</v>
          </cell>
        </row>
        <row r="267">
          <cell r="A267" t="str">
            <v>Kervénanec - Maison pour tousUn vieillard qui meure, c'est une bibliothèque qui brûle</v>
          </cell>
          <cell r="B267" t="str">
            <v>Kervénanec - Maison pour tous</v>
          </cell>
          <cell r="C267" t="str">
            <v>Un vieillard qui meure, c'est une bibliothèque qui brûle</v>
          </cell>
          <cell r="E267" t="str">
            <v>AC287</v>
          </cell>
        </row>
        <row r="268">
          <cell r="A268" t="str">
            <v>Mutualité Retraite 29-56Ateliers culinaires et APA</v>
          </cell>
          <cell r="B268" t="str">
            <v>Mutualité Retraite 29-56</v>
          </cell>
          <cell r="C268" t="str">
            <v>Ateliers culinaires et APA</v>
          </cell>
          <cell r="E268" t="str">
            <v>AC288</v>
          </cell>
        </row>
        <row r="269">
          <cell r="A269" t="str">
            <v>Mutualité Retraite 29-56Massages-relaxation-esthétique</v>
          </cell>
          <cell r="B269" t="str">
            <v>Mutualité Retraite 29-56</v>
          </cell>
          <cell r="C269" t="str">
            <v>Massages-relaxation-esthétique</v>
          </cell>
          <cell r="E269" t="str">
            <v>AC289</v>
          </cell>
        </row>
        <row r="270">
          <cell r="A270" t="str">
            <v>Mutualité Retraite 29-56APA Muzillac</v>
          </cell>
          <cell r="B270" t="str">
            <v>Mutualité Retraite 29-56</v>
          </cell>
          <cell r="C270" t="str">
            <v>APA Muzillac</v>
          </cell>
          <cell r="E270" t="str">
            <v>AC290</v>
          </cell>
        </row>
        <row r="271">
          <cell r="A271" t="str">
            <v>Mutualité Française BretagneUne matinée pour parler de vos droits en santé</v>
          </cell>
          <cell r="B271" t="str">
            <v>Mutualité Française Bretagne</v>
          </cell>
          <cell r="C271" t="str">
            <v>Une matinée pour parler de vos droits en santé</v>
          </cell>
          <cell r="E271" t="str">
            <v>AC291</v>
          </cell>
        </row>
        <row r="272">
          <cell r="A272" t="str">
            <v>Mutualité Française BretagneDMLA</v>
          </cell>
          <cell r="B272" t="str">
            <v>Mutualité Française Bretagne</v>
          </cell>
          <cell r="C272" t="str">
            <v>DMLA</v>
          </cell>
          <cell r="E272" t="str">
            <v>AC292</v>
          </cell>
        </row>
        <row r="273">
          <cell r="A273" t="str">
            <v>Mutualité Française BretagnePrévention souffrance psychique</v>
          </cell>
          <cell r="B273" t="str">
            <v>Mutualité Française Bretagne</v>
          </cell>
          <cell r="C273" t="str">
            <v>Prévention souffrance psychique</v>
          </cell>
          <cell r="E273" t="str">
            <v>AC293</v>
          </cell>
        </row>
        <row r="274">
          <cell r="A274" t="str">
            <v>Mutualité Française BretagneThéâtre débats</v>
          </cell>
          <cell r="B274" t="str">
            <v>Mutualité Française Bretagne</v>
          </cell>
          <cell r="C274" t="str">
            <v>Théâtre débats</v>
          </cell>
          <cell r="E274" t="str">
            <v>AC294</v>
          </cell>
        </row>
        <row r="275">
          <cell r="A275" t="str">
            <v>Mutualité Française BretagneEtre aidé, être aidant</v>
          </cell>
          <cell r="B275" t="str">
            <v>Mutualité Française Bretagne</v>
          </cell>
          <cell r="C275" t="str">
            <v>Etre aidé, être aidant</v>
          </cell>
          <cell r="E275" t="str">
            <v>AC295</v>
          </cell>
        </row>
        <row r="276">
          <cell r="A276" t="str">
            <v>Mutualité Française BretagneBien vivre à son domicile</v>
          </cell>
          <cell r="B276" t="str">
            <v>Mutualité Française Bretagne</v>
          </cell>
          <cell r="C276" t="str">
            <v>Bien vivre à son domicile</v>
          </cell>
          <cell r="E276" t="str">
            <v>AC296</v>
          </cell>
        </row>
        <row r="277">
          <cell r="A277" t="str">
            <v>Mutualité Française Finistère Morbihan ALCAT 56Habitat, l'information et la sensibilisation au "bien vieillir chez soi"</v>
          </cell>
          <cell r="B277" t="str">
            <v>Mutualité Française Finistère Morbihan ALCAT 56</v>
          </cell>
          <cell r="C277" t="str">
            <v>Habitat, l'information et la sensibilisation au "bien vieillir chez soi"</v>
          </cell>
          <cell r="E277" t="str">
            <v>AC297</v>
          </cell>
        </row>
        <row r="278">
          <cell r="A278" t="str">
            <v>OPTIM-ISMLutter contre l'isolement des personnes âgées à domicile grâce aux triporteurs de Happy Syklet</v>
          </cell>
          <cell r="B278" t="str">
            <v>OPTIM-ISM</v>
          </cell>
          <cell r="C278" t="str">
            <v>Lutter contre l'isolement des personnes âgées à domicile grâce aux triporteurs de Happy Syklet</v>
          </cell>
          <cell r="E278" t="str">
            <v>AC298</v>
          </cell>
        </row>
        <row r="279">
          <cell r="A279" t="str">
            <v>Oreille et vieFavoriser l'inclusion des rsonnes malentendantes et devenues sourdes</v>
          </cell>
          <cell r="B279" t="str">
            <v>Oreille et vie</v>
          </cell>
          <cell r="C279" t="str">
            <v>Favoriser l'inclusion des rsonnes malentendantes et devenues sourdes</v>
          </cell>
          <cell r="E279" t="str">
            <v>AC299</v>
          </cell>
        </row>
        <row r="280">
          <cell r="A280" t="str">
            <v>Place des rencontresBien vivre et bien vieillir dans son quartier</v>
          </cell>
          <cell r="B280" t="str">
            <v>Place des rencontres</v>
          </cell>
          <cell r="C280" t="str">
            <v>Bien vivre et bien vieillir dans son quartier</v>
          </cell>
          <cell r="E280" t="str">
            <v>AC300</v>
          </cell>
        </row>
        <row r="281">
          <cell r="A281" t="str">
            <v>Ploërmel CommunautéManger bouger pour ma santé</v>
          </cell>
          <cell r="B281" t="str">
            <v>Ploërmel Communauté</v>
          </cell>
          <cell r="C281" t="str">
            <v>Manger bouger pour ma santé</v>
          </cell>
          <cell r="E281" t="str">
            <v>AC301</v>
          </cell>
        </row>
        <row r="282">
          <cell r="A282" t="str">
            <v>Ploërmel CommunautéAccordez-vous un temps de détente</v>
          </cell>
          <cell r="B282" t="str">
            <v>Ploërmel Communauté</v>
          </cell>
          <cell r="C282" t="str">
            <v>Accordez-vous un temps de détente</v>
          </cell>
          <cell r="E282" t="str">
            <v>AC302</v>
          </cell>
        </row>
        <row r="283">
          <cell r="A283" t="str">
            <v>SESAM BretagnePermettre à chacun de vivre dignement</v>
          </cell>
          <cell r="B283" t="str">
            <v>SESAM Bretagne</v>
          </cell>
          <cell r="C283" t="str">
            <v>Permettre à chacun de vivre dignement</v>
          </cell>
          <cell r="E283" t="str">
            <v>AC303</v>
          </cell>
        </row>
        <row r="284">
          <cell r="A284" t="str">
            <v>Association Siel BleuActivités physiques adaptés</v>
          </cell>
          <cell r="B284" t="str">
            <v>Association Siel Bleu</v>
          </cell>
          <cell r="C284" t="str">
            <v>Activités physiques adaptés</v>
          </cell>
          <cell r="E284" t="str">
            <v>AC304</v>
          </cell>
        </row>
        <row r="285">
          <cell r="A285" t="str">
            <v>Association Siel BleuAPA et Nutrition</v>
          </cell>
          <cell r="B285" t="str">
            <v>Association Siel Bleu</v>
          </cell>
          <cell r="C285" t="str">
            <v>APA et Nutrition</v>
          </cell>
          <cell r="E285" t="str">
            <v>AC305</v>
          </cell>
        </row>
        <row r="286">
          <cell r="A286" t="str">
            <v>Association Siel BleuEquilibre en bleu</v>
          </cell>
          <cell r="B286" t="str">
            <v>Association Siel Bleu</v>
          </cell>
          <cell r="C286" t="str">
            <v>Equilibre en bleu</v>
          </cell>
          <cell r="E286" t="str">
            <v>AC306</v>
          </cell>
        </row>
        <row r="287">
          <cell r="A287" t="str">
            <v>Association Siel BleuMarche</v>
          </cell>
          <cell r="B287" t="str">
            <v>Association Siel Bleu</v>
          </cell>
          <cell r="C287" t="str">
            <v>Marche</v>
          </cell>
          <cell r="E287" t="str">
            <v>AC307</v>
          </cell>
        </row>
        <row r="288">
          <cell r="A288" t="str">
            <v>SOLIHAAnticiper le vieillissement en HLM</v>
          </cell>
          <cell r="B288" t="str">
            <v>SOLIHA</v>
          </cell>
          <cell r="C288" t="str">
            <v>Anticiper le vieillissement en HLM</v>
          </cell>
          <cell r="E288" t="str">
            <v>AC308</v>
          </cell>
        </row>
        <row r="289">
          <cell r="A289" t="str">
            <v>SOLIHAAteliers bien chez soi</v>
          </cell>
          <cell r="B289" t="str">
            <v>SOLIHA</v>
          </cell>
          <cell r="C289" t="str">
            <v>Ateliers bien chez soi</v>
          </cell>
          <cell r="E289" t="str">
            <v>AC309</v>
          </cell>
        </row>
        <row r="290">
          <cell r="A290" t="str">
            <v>SOLIHACafés de l'autonomie</v>
          </cell>
          <cell r="B290" t="str">
            <v>SOLIHA</v>
          </cell>
          <cell r="C290" t="str">
            <v>Cafés de l'autonomie</v>
          </cell>
          <cell r="E290" t="str">
            <v>AC310</v>
          </cell>
        </row>
        <row r="291">
          <cell r="A291" t="str">
            <v>SOLIHADétection préventive avec ADMR56</v>
          </cell>
          <cell r="B291" t="str">
            <v>SOLIHA</v>
          </cell>
          <cell r="C291" t="str">
            <v>Détection préventive avec ADMR56</v>
          </cell>
          <cell r="E291" t="str">
            <v>AC311</v>
          </cell>
        </row>
        <row r="292">
          <cell r="A292" t="str">
            <v>SOLIHAMini-salons à domicile</v>
          </cell>
          <cell r="B292" t="str">
            <v>SOLIHA</v>
          </cell>
          <cell r="C292" t="str">
            <v>Mini-salons à domicile</v>
          </cell>
          <cell r="E292" t="str">
            <v>AC312</v>
          </cell>
        </row>
        <row r="293">
          <cell r="A293" t="str">
            <v>SOLIHAPrévention autonomie avec la poste</v>
          </cell>
          <cell r="B293" t="str">
            <v>SOLIHA</v>
          </cell>
          <cell r="C293" t="str">
            <v>Prévention autonomie avec la poste</v>
          </cell>
          <cell r="E293" t="str">
            <v>AC313</v>
          </cell>
        </row>
        <row r="294">
          <cell r="A294" t="str">
            <v>SPASAD Grand ChampActions individuelles de prévention</v>
          </cell>
          <cell r="B294" t="str">
            <v>SPASAD Grand Champ</v>
          </cell>
          <cell r="C294" t="str">
            <v>Actions individuelles de prévention</v>
          </cell>
          <cell r="E294" t="str">
            <v>AC314</v>
          </cell>
        </row>
        <row r="295">
          <cell r="A295" t="str">
            <v>SSIAD de MuzillacL'atelier des aidants</v>
          </cell>
          <cell r="B295" t="str">
            <v>SSIAD de Muzillac</v>
          </cell>
          <cell r="C295" t="str">
            <v>L'atelier des aidants</v>
          </cell>
          <cell r="E295" t="str">
            <v>AC315</v>
          </cell>
        </row>
        <row r="296">
          <cell r="A296" t="str">
            <v>UFCVSeniors en action</v>
          </cell>
          <cell r="B296" t="str">
            <v>UFCV</v>
          </cell>
          <cell r="C296" t="str">
            <v>Seniors en action</v>
          </cell>
          <cell r="E296" t="str">
            <v>AC316</v>
          </cell>
        </row>
        <row r="297">
          <cell r="A297" t="str">
            <v>Unis CitéAteliers_silver_geek_2020</v>
          </cell>
          <cell r="B297" t="str">
            <v>Unis Cité</v>
          </cell>
          <cell r="C297" t="str">
            <v>Ateliers_silver_geek_2020</v>
          </cell>
          <cell r="E297" t="str">
            <v>AC317</v>
          </cell>
        </row>
        <row r="298">
          <cell r="A298" t="str">
            <v>Ville d'AurayLes seniors au volant</v>
          </cell>
          <cell r="B298" t="str">
            <v>Ville d'Auray</v>
          </cell>
          <cell r="C298" t="str">
            <v>Les seniors au volant</v>
          </cell>
          <cell r="E298" t="str">
            <v>AC318</v>
          </cell>
        </row>
        <row r="299">
          <cell r="A299" t="str">
            <v>Ville d'AurayNumérique - accès aux droits</v>
          </cell>
          <cell r="B299" t="str">
            <v>Ville d'Auray</v>
          </cell>
          <cell r="C299" t="str">
            <v>Numérique - accès aux droits</v>
          </cell>
          <cell r="E299" t="str">
            <v>AC319</v>
          </cell>
        </row>
        <row r="300">
          <cell r="A300" t="str">
            <v>Association clinique des Augustines de MalestroitBistrot mémoire</v>
          </cell>
          <cell r="B300" t="str">
            <v>Association clinique des Augustines de Malestroit</v>
          </cell>
          <cell r="C300" t="str">
            <v>Bistrot mémoire</v>
          </cell>
          <cell r="E300" t="str">
            <v>AC320</v>
          </cell>
        </row>
        <row r="301">
          <cell r="A301" t="str">
            <v>Association clinique des Augustines de MalestroitAteliers mémoire</v>
          </cell>
          <cell r="B301" t="str">
            <v>Association clinique des Augustines de Malestroit</v>
          </cell>
          <cell r="C301" t="str">
            <v>Ateliers mémoire</v>
          </cell>
          <cell r="E301" t="str">
            <v>AC321</v>
          </cell>
        </row>
      </sheetData>
      <sheetData sheetId="1">
        <row r="1">
          <cell r="A1" t="str">
            <v>Porteur</v>
          </cell>
          <cell r="B1" t="str">
            <v>Code</v>
          </cell>
        </row>
        <row r="2">
          <cell r="A2" t="str">
            <v>ARC SUD BRETAGNE</v>
          </cell>
          <cell r="B2" t="str">
            <v>P001</v>
          </cell>
        </row>
        <row r="3">
          <cell r="A3" t="str">
            <v>Association clinique des Augustines de Malestroit</v>
          </cell>
          <cell r="B3" t="str">
            <v>P003</v>
          </cell>
        </row>
        <row r="4">
          <cell r="A4" t="str">
            <v>EHPAD Virginie DANION</v>
          </cell>
          <cell r="B4" t="str">
            <v>P004</v>
          </cell>
        </row>
        <row r="5">
          <cell r="A5" t="str">
            <v>KINE OUEST PREVENTION</v>
          </cell>
          <cell r="B5" t="str">
            <v>P007</v>
          </cell>
        </row>
        <row r="6">
          <cell r="A6" t="str">
            <v>Centre de prévention Bien Vieillir Agirc-Arrco Bretagne</v>
          </cell>
          <cell r="B6" t="str">
            <v>P008</v>
          </cell>
        </row>
        <row r="7">
          <cell r="A7" t="str">
            <v>IREPS BRETAGNE</v>
          </cell>
          <cell r="B7" t="str">
            <v>P009</v>
          </cell>
        </row>
        <row r="8">
          <cell r="A8" t="str">
            <v>ASSA (Association Santé Sport Adapté)</v>
          </cell>
          <cell r="B8" t="str">
            <v>P010</v>
          </cell>
        </row>
        <row r="9">
          <cell r="A9" t="str">
            <v>PETR Pays de Ploërmel-Cœur de Bretagne - Service Espace Autonomie Est Morbihan</v>
          </cell>
          <cell r="B9" t="str">
            <v>P011</v>
          </cell>
        </row>
        <row r="10">
          <cell r="A10" t="str">
            <v>Association Perrine SAMSON Maison Sainte Famille</v>
          </cell>
          <cell r="B10" t="str">
            <v>P013</v>
          </cell>
        </row>
        <row r="11">
          <cell r="A11" t="str">
            <v>Association Siel Bleu</v>
          </cell>
          <cell r="B11" t="str">
            <v>P014</v>
          </cell>
        </row>
        <row r="12">
          <cell r="A12" t="str">
            <v>COMITE DEPARTEMENTAL EPGV 56</v>
          </cell>
          <cell r="B12" t="str">
            <v>P015</v>
          </cell>
        </row>
        <row r="13">
          <cell r="A13" t="str">
            <v>BRAIN UP ASSOCIATION</v>
          </cell>
          <cell r="B13" t="str">
            <v>P018</v>
          </cell>
        </row>
        <row r="14">
          <cell r="A14" t="str">
            <v>LES MULOTS</v>
          </cell>
          <cell r="B14" t="str">
            <v>P023</v>
          </cell>
        </row>
        <row r="15">
          <cell r="A15" t="str">
            <v>Association Les Yeux ouverts</v>
          </cell>
          <cell r="B15" t="str">
            <v>P025</v>
          </cell>
        </row>
        <row r="16">
          <cell r="A16" t="str">
            <v>KASSIOPEE</v>
          </cell>
          <cell r="B16" t="str">
            <v>P026</v>
          </cell>
        </row>
        <row r="17">
          <cell r="A17" t="str">
            <v>Centre d'accès aux droits</v>
          </cell>
          <cell r="B17" t="str">
            <v>P027</v>
          </cell>
        </row>
        <row r="18">
          <cell r="A18" t="str">
            <v>Fédération des Centres Sociaux de Bretagne</v>
          </cell>
          <cell r="B18" t="str">
            <v>P030</v>
          </cell>
        </row>
        <row r="19">
          <cell r="A19" t="str">
            <v>CCAS de Vannes</v>
          </cell>
          <cell r="B19" t="str">
            <v>P031</v>
          </cell>
        </row>
        <row r="20">
          <cell r="A20" t="str">
            <v>Patronage Laique de Lorient - Centre social du Polygone</v>
          </cell>
          <cell r="B20" t="str">
            <v>P032</v>
          </cell>
        </row>
        <row r="21">
          <cell r="A21" t="str">
            <v>ASSOCIATION DES CENTRES DE SOINS ALLAIRE MALANSAC</v>
          </cell>
          <cell r="B21" t="str">
            <v>P033</v>
          </cell>
        </row>
        <row r="22">
          <cell r="A22" t="str">
            <v>APPUI AUX PROFESSIONNELS DE SANTE</v>
          </cell>
          <cell r="B22" t="str">
            <v>P034</v>
          </cell>
        </row>
        <row r="23">
          <cell r="A23" t="str">
            <v>Profession Sport 56</v>
          </cell>
          <cell r="B23" t="str">
            <v>P035</v>
          </cell>
        </row>
        <row r="24">
          <cell r="A24" t="str">
            <v>Caisse Primaire d'Assurance Maladie du Morbihan (CPAM)</v>
          </cell>
          <cell r="B24" t="str">
            <v>P036</v>
          </cell>
        </row>
        <row r="25">
          <cell r="A25" t="str">
            <v>Kervénanec - Maison pour tous</v>
          </cell>
          <cell r="B25" t="str">
            <v>P037</v>
          </cell>
        </row>
        <row r="26">
          <cell r="A26" t="str">
            <v>France Alzheimer Morbihan</v>
          </cell>
          <cell r="B26" t="str">
            <v>P038</v>
          </cell>
        </row>
        <row r="27">
          <cell r="A27" t="str">
            <v>Mutualité Retraite 29-56</v>
          </cell>
          <cell r="B27" t="str">
            <v>P039</v>
          </cell>
        </row>
        <row r="28">
          <cell r="A28" t="str">
            <v>Mutualité Française Finistère Morbihan ALCAT 56</v>
          </cell>
          <cell r="B28" t="str">
            <v>P040</v>
          </cell>
        </row>
        <row r="29">
          <cell r="A29" t="str">
            <v>Centre Social du pays de Guer</v>
          </cell>
          <cell r="B29" t="str">
            <v>P041</v>
          </cell>
        </row>
        <row r="30">
          <cell r="A30" t="str">
            <v>Maison de quartier du Bois du Château</v>
          </cell>
          <cell r="B30" t="str">
            <v>P042</v>
          </cell>
        </row>
        <row r="31">
          <cell r="A31" t="str">
            <v>Ufcv</v>
          </cell>
          <cell r="B31" t="str">
            <v>P043</v>
          </cell>
        </row>
        <row r="32">
          <cell r="A32" t="str">
            <v>Mutualité Française Bretagne</v>
          </cell>
          <cell r="B32" t="str">
            <v>P045</v>
          </cell>
        </row>
        <row r="33">
          <cell r="A33" t="str">
            <v xml:space="preserve">Centre social intercommunal EVEIL </v>
          </cell>
          <cell r="B33" t="str">
            <v>P049</v>
          </cell>
        </row>
        <row r="34">
          <cell r="A34" t="str">
            <v>COMITE DEPARTEMENTAL SPORTS POUR TOUS MORBIHAN</v>
          </cell>
          <cell r="B34" t="str">
            <v>P050</v>
          </cell>
        </row>
        <row r="35">
          <cell r="A35" t="str">
            <v>ESCALE BRIZEUX</v>
          </cell>
          <cell r="B35" t="str">
            <v>P051</v>
          </cell>
        </row>
        <row r="36">
          <cell r="A36" t="str">
            <v>Communauté de Communes Auray Quiberon Terre Atlantique</v>
          </cell>
          <cell r="B36" t="str">
            <v>P052</v>
          </cell>
        </row>
        <row r="37">
          <cell r="A37" t="str">
            <v>PROXIM'SERVICES RHUYS-MUZILLAC</v>
          </cell>
          <cell r="B37" t="str">
            <v>P053</v>
          </cell>
        </row>
        <row r="38">
          <cell r="A38" t="str">
            <v>FEDERATION ADMR DU MORBIHAN</v>
          </cell>
          <cell r="B38" t="str">
            <v>P055</v>
          </cell>
        </row>
        <row r="39">
          <cell r="A39" t="str">
            <v>Association de santé, d'éducation et de prévention sur les territoires de Bretagne (ASEPT Bretagne)</v>
          </cell>
          <cell r="B39" t="str">
            <v>P062</v>
          </cell>
        </row>
        <row r="40">
          <cell r="A40" t="str">
            <v>CCAS Saint-Perreux</v>
          </cell>
          <cell r="B40" t="str">
            <v>P063</v>
          </cell>
        </row>
        <row r="41">
          <cell r="A41" t="str">
            <v>EHPAD Plumélieau</v>
          </cell>
          <cell r="B41" t="str">
            <v>P064</v>
          </cell>
        </row>
        <row r="42">
          <cell r="A42" t="str">
            <v>CCAS Ploemeur</v>
          </cell>
          <cell r="B42" t="str">
            <v>P065</v>
          </cell>
        </row>
        <row r="43">
          <cell r="A43" t="str">
            <v>de l'Oust à Brocéliande Communauté</v>
          </cell>
          <cell r="B43" t="str">
            <v>P067</v>
          </cell>
        </row>
        <row r="44">
          <cell r="A44" t="str">
            <v>ESPACE AUTONOMIE SENIORS CENTRE OUEST MORBIHAN</v>
          </cell>
          <cell r="B44" t="str">
            <v>P069</v>
          </cell>
        </row>
        <row r="45">
          <cell r="A45" t="str">
            <v>Pôle Santé Services du Pays d'Auray</v>
          </cell>
          <cell r="B45" t="str">
            <v>P070</v>
          </cell>
        </row>
        <row r="46">
          <cell r="A46" t="str">
            <v>CCAS Hennebont</v>
          </cell>
          <cell r="B46" t="str">
            <v>P071</v>
          </cell>
        </row>
        <row r="47">
          <cell r="A47" t="str">
            <v>Comité départemental du Morbihan</v>
          </cell>
          <cell r="B47" t="str">
            <v>P073</v>
          </cell>
        </row>
        <row r="48">
          <cell r="A48" t="str">
            <v>Abureau information jeunesse de Lorient</v>
          </cell>
          <cell r="B48" t="str">
            <v>P074</v>
          </cell>
        </row>
        <row r="49">
          <cell r="A49" t="str">
            <v>SESAM Bretagne</v>
          </cell>
          <cell r="B49" t="str">
            <v>P075</v>
          </cell>
        </row>
        <row r="50">
          <cell r="A50" t="str">
            <v>Kersouffle</v>
          </cell>
          <cell r="B50" t="str">
            <v>P076</v>
          </cell>
        </row>
        <row r="51">
          <cell r="A51" t="str">
            <v>SOLIHA</v>
          </cell>
          <cell r="B51" t="str">
            <v>P077</v>
          </cell>
        </row>
        <row r="52">
          <cell r="A52" t="str">
            <v>CCAS Riantec</v>
          </cell>
          <cell r="B52" t="str">
            <v>P078</v>
          </cell>
        </row>
        <row r="53">
          <cell r="A53" t="str">
            <v>CCAS Locmariaquer</v>
          </cell>
          <cell r="B53" t="str">
            <v>P079</v>
          </cell>
        </row>
        <row r="54">
          <cell r="A54" t="str">
            <v>OPTIM-ISM</v>
          </cell>
          <cell r="B54" t="str">
            <v>P080</v>
          </cell>
        </row>
        <row r="55">
          <cell r="A55" t="str">
            <v>Association Place des rencontres</v>
          </cell>
          <cell r="B55" t="str">
            <v>P081</v>
          </cell>
        </row>
        <row r="56">
          <cell r="A56" t="str">
            <v>A la Découverte de l'Age Libre- ADAL</v>
          </cell>
          <cell r="B56" t="str">
            <v>P082</v>
          </cell>
        </row>
        <row r="57">
          <cell r="A57" t="str">
            <v>CCAS BRECH</v>
          </cell>
          <cell r="B57" t="str">
            <v>P083</v>
          </cell>
        </row>
        <row r="58">
          <cell r="A58" t="str">
            <v>CIAS DE PLOERMEL</v>
          </cell>
          <cell r="B58" t="str">
            <v>P084</v>
          </cell>
        </row>
        <row r="59">
          <cell r="A59" t="str">
            <v>Unis Cité</v>
          </cell>
          <cell r="B59" t="str">
            <v>P085</v>
          </cell>
        </row>
        <row r="60">
          <cell r="A60" t="str">
            <v>CLARPA 56</v>
          </cell>
          <cell r="B60" t="str">
            <v>P086</v>
          </cell>
        </row>
        <row r="61">
          <cell r="A61" t="str">
            <v>ASSAD Redon</v>
          </cell>
          <cell r="B61" t="str">
            <v>P087</v>
          </cell>
        </row>
        <row r="62">
          <cell r="A62" t="str">
            <v>CCAS Bubry</v>
          </cell>
          <cell r="B62" t="str">
            <v>P088</v>
          </cell>
        </row>
        <row r="63">
          <cell r="A63" t="str">
            <v>CCAS Carnac</v>
          </cell>
          <cell r="B63" t="str">
            <v>P089</v>
          </cell>
        </row>
        <row r="64">
          <cell r="A64" t="str">
            <v>CCAS Erdeven</v>
          </cell>
          <cell r="B64" t="str">
            <v>P090</v>
          </cell>
        </row>
        <row r="65">
          <cell r="A65" t="str">
            <v>CCAS Lorient</v>
          </cell>
          <cell r="B65" t="str">
            <v>P091</v>
          </cell>
        </row>
        <row r="66">
          <cell r="A66" t="str">
            <v>CLIC du pays de Redon</v>
          </cell>
          <cell r="B66" t="str">
            <v>P092</v>
          </cell>
        </row>
        <row r="67">
          <cell r="A67" t="str">
            <v>Comité régional EPGV</v>
          </cell>
          <cell r="B67" t="str">
            <v>P093</v>
          </cell>
        </row>
        <row r="68">
          <cell r="A68" t="str">
            <v>Delta 7</v>
          </cell>
          <cell r="B68" t="str">
            <v>P094</v>
          </cell>
        </row>
        <row r="69">
          <cell r="A69" t="str">
            <v>Domitys Auray</v>
          </cell>
          <cell r="B69" t="str">
            <v>P095</v>
          </cell>
        </row>
        <row r="70">
          <cell r="A70" t="str">
            <v>Domitys Lanester</v>
          </cell>
          <cell r="B70" t="str">
            <v>P096</v>
          </cell>
        </row>
        <row r="71">
          <cell r="A71" t="str">
            <v>Activ Sport</v>
          </cell>
          <cell r="B71" t="str">
            <v>P097</v>
          </cell>
        </row>
        <row r="72">
          <cell r="A72" t="str">
            <v>En mémoire d'Eux (association)</v>
          </cell>
          <cell r="B72" t="str">
            <v>P098</v>
          </cell>
        </row>
        <row r="73">
          <cell r="A73" t="str">
            <v>Familles rurales Plouay</v>
          </cell>
          <cell r="B73" t="str">
            <v>P099</v>
          </cell>
        </row>
        <row r="74">
          <cell r="A74" t="str">
            <v>Groupe SOS</v>
          </cell>
          <cell r="B74" t="str">
            <v>P100</v>
          </cell>
        </row>
        <row r="75">
          <cell r="A75" t="str">
            <v>Hypra</v>
          </cell>
          <cell r="B75" t="str">
            <v>P101</v>
          </cell>
        </row>
        <row r="76">
          <cell r="A76" t="str">
            <v>Oreille et vie</v>
          </cell>
          <cell r="B76" t="str">
            <v>P102</v>
          </cell>
        </row>
        <row r="77">
          <cell r="A77" t="str">
            <v>Place des rencontres</v>
          </cell>
          <cell r="B77" t="str">
            <v>P103</v>
          </cell>
        </row>
        <row r="78">
          <cell r="A78" t="str">
            <v>Ploërmel Communauté</v>
          </cell>
          <cell r="B78" t="str">
            <v>P104</v>
          </cell>
        </row>
        <row r="79">
          <cell r="A79" t="str">
            <v>SPASAD Grand Champ</v>
          </cell>
          <cell r="B79" t="str">
            <v>P105</v>
          </cell>
        </row>
        <row r="80">
          <cell r="A80" t="str">
            <v>SSIAD de Muzillac</v>
          </cell>
          <cell r="B80" t="str">
            <v>P106</v>
          </cell>
        </row>
        <row r="81">
          <cell r="A81" t="str">
            <v>Ville d'Auray</v>
          </cell>
          <cell r="B81" t="str">
            <v>P107</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ire"/>
      <sheetName val="Lisez-moi"/>
      <sheetName val="Page de garde"/>
      <sheetName val="Identification"/>
      <sheetName val="Thématiques"/>
      <sheetName val="Motivations"/>
      <sheetName val="Couverture_territoriale"/>
      <sheetName val="Objectifs"/>
      <sheetName val="Evaluation"/>
      <sheetName val="Table"/>
      <sheetName val="Mise en oeuvre"/>
      <sheetName val="Financement"/>
      <sheetName val="Grille_analyse"/>
      <sheetName val="Liste"/>
      <sheetName val="DIM participation beneficiaire"/>
    </sheetNames>
    <sheetDataSet>
      <sheetData sheetId="0"/>
      <sheetData sheetId="1"/>
      <sheetData sheetId="2">
        <row r="1">
          <cell r="D1" t="str">
            <v>Appel à projets commun 2019</v>
          </cell>
        </row>
      </sheetData>
      <sheetData sheetId="3">
        <row r="5">
          <cell r="J5">
            <v>2019</v>
          </cell>
        </row>
      </sheetData>
      <sheetData sheetId="4"/>
      <sheetData sheetId="5"/>
      <sheetData sheetId="6">
        <row r="2">
          <cell r="C2" t="str">
            <v>Couverture</v>
          </cell>
        </row>
      </sheetData>
      <sheetData sheetId="7"/>
      <sheetData sheetId="8"/>
      <sheetData sheetId="9">
        <row r="12">
          <cell r="J12">
            <v>0</v>
          </cell>
        </row>
      </sheetData>
      <sheetData sheetId="10"/>
      <sheetData sheetId="11">
        <row r="21">
          <cell r="AP21">
            <v>533.62</v>
          </cell>
        </row>
      </sheetData>
      <sheetData sheetId="12">
        <row r="141">
          <cell r="H141" t="str">
            <v>Projet</v>
          </cell>
        </row>
      </sheetData>
      <sheetData sheetId="13">
        <row r="1">
          <cell r="A1" t="str">
            <v>Oui</v>
          </cell>
          <cell r="B1">
            <v>1</v>
          </cell>
        </row>
        <row r="2">
          <cell r="A2" t="str">
            <v>Non</v>
          </cell>
          <cell r="B2">
            <v>0</v>
          </cell>
        </row>
      </sheetData>
      <sheetData sheetId="1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X671"/>
  <sheetViews>
    <sheetView showGridLines="0" topLeftCell="A565" zoomScale="142" zoomScaleNormal="142" workbookViewId="0">
      <selection activeCell="E554" sqref="E554:AS587"/>
    </sheetView>
  </sheetViews>
  <sheetFormatPr baseColWidth="10" defaultColWidth="1.85546875" defaultRowHeight="9" customHeight="1" x14ac:dyDescent="0.3"/>
  <cols>
    <col min="1" max="1" width="1.85546875" style="4"/>
    <col min="2" max="10" width="1.85546875" style="9"/>
    <col min="11" max="17" width="1.85546875" style="4"/>
    <col min="18" max="18" width="1.85546875" style="13" hidden="1" customWidth="1"/>
    <col min="19" max="33" width="1.85546875" style="4"/>
    <col min="34" max="34" width="1.85546875" style="13" hidden="1" customWidth="1"/>
    <col min="35" max="48" width="1.85546875" style="4"/>
    <col min="49" max="49" width="1.85546875" style="13" customWidth="1"/>
    <col min="50" max="51" width="1.85546875" style="4"/>
    <col min="52" max="52" width="5.7109375" style="4" bestFit="1" customWidth="1"/>
    <col min="53" max="16384" width="1.85546875" style="4"/>
  </cols>
  <sheetData>
    <row r="2" spans="2:47" ht="9" customHeight="1" thickBot="1" x14ac:dyDescent="0.35"/>
    <row r="3" spans="2:47" ht="9" customHeight="1" x14ac:dyDescent="0.3">
      <c r="B3" s="370" t="s">
        <v>40</v>
      </c>
      <c r="C3" s="371"/>
      <c r="D3" s="371"/>
      <c r="E3" s="371"/>
      <c r="F3" s="371"/>
      <c r="G3" s="371"/>
      <c r="H3" s="371"/>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c r="AT3" s="371"/>
      <c r="AU3" s="372"/>
    </row>
    <row r="4" spans="2:47" ht="9" customHeight="1" x14ac:dyDescent="0.3">
      <c r="B4" s="373"/>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374"/>
      <c r="AP4" s="374"/>
      <c r="AQ4" s="374"/>
      <c r="AR4" s="374"/>
      <c r="AS4" s="374"/>
      <c r="AT4" s="374"/>
      <c r="AU4" s="375"/>
    </row>
    <row r="5" spans="2:47" ht="9" customHeight="1" x14ac:dyDescent="0.3">
      <c r="B5" s="373"/>
      <c r="C5" s="374"/>
      <c r="D5" s="374"/>
      <c r="E5" s="374"/>
      <c r="F5" s="374"/>
      <c r="G5" s="374"/>
      <c r="H5" s="374"/>
      <c r="I5" s="374"/>
      <c r="J5" s="374"/>
      <c r="K5" s="374"/>
      <c r="L5" s="374"/>
      <c r="M5" s="374"/>
      <c r="N5" s="374"/>
      <c r="O5" s="374"/>
      <c r="P5" s="374"/>
      <c r="Q5" s="374"/>
      <c r="R5" s="374"/>
      <c r="S5" s="374"/>
      <c r="T5" s="374"/>
      <c r="U5" s="374"/>
      <c r="V5" s="374"/>
      <c r="W5" s="374"/>
      <c r="X5" s="374"/>
      <c r="Y5" s="374"/>
      <c r="Z5" s="374"/>
      <c r="AA5" s="374"/>
      <c r="AB5" s="374"/>
      <c r="AC5" s="374"/>
      <c r="AD5" s="374"/>
      <c r="AE5" s="374"/>
      <c r="AF5" s="374"/>
      <c r="AG5" s="374"/>
      <c r="AH5" s="374"/>
      <c r="AI5" s="374"/>
      <c r="AJ5" s="374"/>
      <c r="AK5" s="374"/>
      <c r="AL5" s="374"/>
      <c r="AM5" s="374"/>
      <c r="AN5" s="374"/>
      <c r="AO5" s="374"/>
      <c r="AP5" s="374"/>
      <c r="AQ5" s="374"/>
      <c r="AR5" s="374"/>
      <c r="AS5" s="374"/>
      <c r="AT5" s="374"/>
      <c r="AU5" s="375"/>
    </row>
    <row r="6" spans="2:47" ht="9" customHeight="1" x14ac:dyDescent="0.3">
      <c r="B6" s="373"/>
      <c r="C6" s="374"/>
      <c r="D6" s="374"/>
      <c r="E6" s="374"/>
      <c r="F6" s="374"/>
      <c r="G6" s="374"/>
      <c r="H6" s="374"/>
      <c r="I6" s="374"/>
      <c r="J6" s="374"/>
      <c r="K6" s="374"/>
      <c r="L6" s="374"/>
      <c r="M6" s="374"/>
      <c r="N6" s="374"/>
      <c r="O6" s="374"/>
      <c r="P6" s="374"/>
      <c r="Q6" s="374"/>
      <c r="R6" s="374"/>
      <c r="S6" s="374"/>
      <c r="T6" s="374"/>
      <c r="U6" s="374"/>
      <c r="V6" s="374"/>
      <c r="W6" s="374"/>
      <c r="X6" s="374"/>
      <c r="Y6" s="374"/>
      <c r="Z6" s="374"/>
      <c r="AA6" s="374"/>
      <c r="AB6" s="374"/>
      <c r="AC6" s="374"/>
      <c r="AD6" s="374"/>
      <c r="AE6" s="374"/>
      <c r="AF6" s="374"/>
      <c r="AG6" s="374"/>
      <c r="AH6" s="374"/>
      <c r="AI6" s="374"/>
      <c r="AJ6" s="374"/>
      <c r="AK6" s="374"/>
      <c r="AL6" s="374"/>
      <c r="AM6" s="374"/>
      <c r="AN6" s="374"/>
      <c r="AO6" s="374"/>
      <c r="AP6" s="374"/>
      <c r="AQ6" s="374"/>
      <c r="AR6" s="374"/>
      <c r="AS6" s="374"/>
      <c r="AT6" s="374"/>
      <c r="AU6" s="375"/>
    </row>
    <row r="7" spans="2:47" ht="9" customHeight="1" x14ac:dyDescent="0.3">
      <c r="B7" s="373"/>
      <c r="C7" s="374"/>
      <c r="D7" s="374"/>
      <c r="E7" s="374"/>
      <c r="F7" s="374"/>
      <c r="G7" s="374"/>
      <c r="H7" s="374"/>
      <c r="I7" s="374"/>
      <c r="J7" s="374"/>
      <c r="K7" s="374"/>
      <c r="L7" s="374"/>
      <c r="M7" s="374"/>
      <c r="N7" s="374"/>
      <c r="O7" s="374"/>
      <c r="P7" s="374"/>
      <c r="Q7" s="374"/>
      <c r="R7" s="374"/>
      <c r="S7" s="374"/>
      <c r="T7" s="374"/>
      <c r="U7" s="374"/>
      <c r="V7" s="374"/>
      <c r="W7" s="374"/>
      <c r="X7" s="374"/>
      <c r="Y7" s="374"/>
      <c r="Z7" s="374"/>
      <c r="AA7" s="374"/>
      <c r="AB7" s="374"/>
      <c r="AC7" s="374"/>
      <c r="AD7" s="374"/>
      <c r="AE7" s="374"/>
      <c r="AF7" s="374"/>
      <c r="AG7" s="374"/>
      <c r="AH7" s="374"/>
      <c r="AI7" s="374"/>
      <c r="AJ7" s="374"/>
      <c r="AK7" s="374"/>
      <c r="AL7" s="374"/>
      <c r="AM7" s="374"/>
      <c r="AN7" s="374"/>
      <c r="AO7" s="374"/>
      <c r="AP7" s="374"/>
      <c r="AQ7" s="374"/>
      <c r="AR7" s="374"/>
      <c r="AS7" s="374"/>
      <c r="AT7" s="374"/>
      <c r="AU7" s="375"/>
    </row>
    <row r="8" spans="2:47" ht="9" customHeight="1" x14ac:dyDescent="0.3">
      <c r="B8" s="373"/>
      <c r="C8" s="374"/>
      <c r="D8" s="374"/>
      <c r="E8" s="374"/>
      <c r="F8" s="374"/>
      <c r="G8" s="374"/>
      <c r="H8" s="374"/>
      <c r="I8" s="374"/>
      <c r="J8" s="374"/>
      <c r="K8" s="374"/>
      <c r="L8" s="374"/>
      <c r="M8" s="374"/>
      <c r="N8" s="374"/>
      <c r="O8" s="374"/>
      <c r="P8" s="374"/>
      <c r="Q8" s="374"/>
      <c r="R8" s="374"/>
      <c r="S8" s="374"/>
      <c r="T8" s="374"/>
      <c r="U8" s="374"/>
      <c r="V8" s="374"/>
      <c r="W8" s="374"/>
      <c r="X8" s="374"/>
      <c r="Y8" s="374"/>
      <c r="Z8" s="374"/>
      <c r="AA8" s="374"/>
      <c r="AB8" s="374"/>
      <c r="AC8" s="374"/>
      <c r="AD8" s="374"/>
      <c r="AE8" s="374"/>
      <c r="AF8" s="374"/>
      <c r="AG8" s="374"/>
      <c r="AH8" s="374"/>
      <c r="AI8" s="374"/>
      <c r="AJ8" s="374"/>
      <c r="AK8" s="374"/>
      <c r="AL8" s="374"/>
      <c r="AM8" s="374"/>
      <c r="AN8" s="374"/>
      <c r="AO8" s="374"/>
      <c r="AP8" s="374"/>
      <c r="AQ8" s="374"/>
      <c r="AR8" s="374"/>
      <c r="AS8" s="374"/>
      <c r="AT8" s="374"/>
      <c r="AU8" s="375"/>
    </row>
    <row r="9" spans="2:47" ht="9" customHeight="1" thickBot="1" x14ac:dyDescent="0.35">
      <c r="B9" s="376"/>
      <c r="C9" s="377"/>
      <c r="D9" s="377"/>
      <c r="E9" s="377"/>
      <c r="F9" s="377"/>
      <c r="G9" s="377"/>
      <c r="H9" s="377"/>
      <c r="I9" s="377"/>
      <c r="J9" s="377"/>
      <c r="K9" s="377"/>
      <c r="L9" s="377"/>
      <c r="M9" s="377"/>
      <c r="N9" s="377"/>
      <c r="O9" s="377"/>
      <c r="P9" s="377"/>
      <c r="Q9" s="377"/>
      <c r="R9" s="377"/>
      <c r="S9" s="377"/>
      <c r="T9" s="377"/>
      <c r="U9" s="377"/>
      <c r="V9" s="377"/>
      <c r="W9" s="377"/>
      <c r="X9" s="377"/>
      <c r="Y9" s="377"/>
      <c r="Z9" s="377"/>
      <c r="AA9" s="377"/>
      <c r="AB9" s="377"/>
      <c r="AC9" s="377"/>
      <c r="AD9" s="377"/>
      <c r="AE9" s="377"/>
      <c r="AF9" s="377"/>
      <c r="AG9" s="377"/>
      <c r="AH9" s="377"/>
      <c r="AI9" s="377"/>
      <c r="AJ9" s="377"/>
      <c r="AK9" s="377"/>
      <c r="AL9" s="377"/>
      <c r="AM9" s="377"/>
      <c r="AN9" s="377"/>
      <c r="AO9" s="377"/>
      <c r="AP9" s="377"/>
      <c r="AQ9" s="377"/>
      <c r="AR9" s="377"/>
      <c r="AS9" s="377"/>
      <c r="AT9" s="377"/>
      <c r="AU9" s="378"/>
    </row>
    <row r="14" spans="2:47" ht="9" customHeight="1" thickBot="1" x14ac:dyDescent="0.35"/>
    <row r="15" spans="2:47" ht="9" customHeight="1" x14ac:dyDescent="0.3">
      <c r="B15" s="379" t="s">
        <v>41</v>
      </c>
      <c r="C15" s="380"/>
      <c r="D15" s="380"/>
      <c r="E15" s="380"/>
      <c r="F15" s="380"/>
      <c r="G15" s="380"/>
      <c r="H15" s="380"/>
      <c r="I15" s="380"/>
      <c r="J15" s="380"/>
      <c r="K15" s="380"/>
      <c r="L15" s="380"/>
      <c r="M15" s="380"/>
      <c r="N15" s="380"/>
      <c r="O15" s="380"/>
      <c r="P15" s="380"/>
      <c r="Q15" s="380"/>
      <c r="R15" s="380"/>
      <c r="S15" s="380"/>
      <c r="T15" s="380"/>
      <c r="U15" s="380"/>
      <c r="V15" s="380"/>
      <c r="W15" s="380"/>
      <c r="X15" s="380"/>
      <c r="Y15" s="380"/>
      <c r="Z15" s="380"/>
      <c r="AA15" s="380"/>
      <c r="AB15" s="380"/>
      <c r="AC15" s="380"/>
      <c r="AD15" s="380"/>
      <c r="AE15" s="380"/>
      <c r="AF15" s="380"/>
      <c r="AG15" s="380"/>
      <c r="AH15" s="380"/>
      <c r="AI15" s="380"/>
      <c r="AJ15" s="380"/>
      <c r="AK15" s="380"/>
      <c r="AL15" s="380"/>
      <c r="AM15" s="380"/>
      <c r="AN15" s="380"/>
      <c r="AO15" s="380"/>
      <c r="AP15" s="380"/>
      <c r="AQ15" s="380"/>
      <c r="AR15" s="380"/>
      <c r="AS15" s="380"/>
      <c r="AT15" s="380"/>
      <c r="AU15" s="381"/>
    </row>
    <row r="16" spans="2:47" ht="9" customHeight="1" x14ac:dyDescent="0.3">
      <c r="B16" s="382"/>
      <c r="C16" s="383"/>
      <c r="D16" s="383"/>
      <c r="E16" s="383"/>
      <c r="F16" s="383"/>
      <c r="G16" s="383"/>
      <c r="H16" s="383"/>
      <c r="I16" s="383"/>
      <c r="J16" s="383"/>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3"/>
      <c r="AK16" s="383"/>
      <c r="AL16" s="383"/>
      <c r="AM16" s="383"/>
      <c r="AN16" s="383"/>
      <c r="AO16" s="383"/>
      <c r="AP16" s="383"/>
      <c r="AQ16" s="383"/>
      <c r="AR16" s="383"/>
      <c r="AS16" s="383"/>
      <c r="AT16" s="383"/>
      <c r="AU16" s="384"/>
    </row>
    <row r="17" spans="2:47" ht="9" customHeight="1" thickBot="1" x14ac:dyDescent="0.35">
      <c r="B17" s="385"/>
      <c r="C17" s="386"/>
      <c r="D17" s="386"/>
      <c r="E17" s="386"/>
      <c r="F17" s="386"/>
      <c r="G17" s="386"/>
      <c r="H17" s="386"/>
      <c r="I17" s="386"/>
      <c r="J17" s="386"/>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7"/>
    </row>
    <row r="23" spans="2:47" ht="9" customHeight="1" x14ac:dyDescent="0.3">
      <c r="D23" s="310" t="s">
        <v>57</v>
      </c>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310"/>
      <c r="AE23" s="310"/>
      <c r="AF23" s="310"/>
      <c r="AG23" s="310"/>
      <c r="AH23" s="310"/>
      <c r="AI23" s="310"/>
      <c r="AJ23" s="310"/>
      <c r="AK23" s="310"/>
      <c r="AL23" s="310"/>
      <c r="AM23" s="310"/>
      <c r="AN23" s="310"/>
      <c r="AO23" s="310"/>
      <c r="AP23" s="310"/>
      <c r="AQ23" s="310"/>
      <c r="AR23" s="310"/>
      <c r="AS23" s="310"/>
      <c r="AT23" s="310"/>
      <c r="AU23" s="310"/>
    </row>
    <row r="24" spans="2:47" ht="9" customHeight="1" x14ac:dyDescent="0.3">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0"/>
    </row>
    <row r="27" spans="2:47" ht="9" customHeight="1" x14ac:dyDescent="0.3">
      <c r="B27" s="269" t="s">
        <v>53</v>
      </c>
      <c r="C27" s="269"/>
      <c r="D27" s="270" t="s">
        <v>58</v>
      </c>
      <c r="E27" s="270"/>
      <c r="F27" s="270"/>
      <c r="G27" s="270"/>
      <c r="H27" s="270"/>
      <c r="I27" s="270"/>
      <c r="J27" s="270"/>
      <c r="L27" s="388" t="s">
        <v>42</v>
      </c>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9"/>
      <c r="AO27" s="389"/>
      <c r="AP27" s="389"/>
      <c r="AQ27" s="389"/>
      <c r="AR27" s="389"/>
      <c r="AS27" s="389"/>
      <c r="AT27" s="389"/>
      <c r="AU27" s="390"/>
    </row>
    <row r="28" spans="2:47" ht="9" customHeight="1" x14ac:dyDescent="0.3">
      <c r="B28" s="269"/>
      <c r="C28" s="269"/>
      <c r="D28" s="270"/>
      <c r="E28" s="270"/>
      <c r="F28" s="270"/>
      <c r="G28" s="270"/>
      <c r="H28" s="270"/>
      <c r="I28" s="270"/>
      <c r="J28" s="270"/>
      <c r="L28" s="391"/>
      <c r="M28" s="392"/>
      <c r="N28" s="392"/>
      <c r="O28" s="392"/>
      <c r="P28" s="392"/>
      <c r="Q28" s="392"/>
      <c r="R28" s="392"/>
      <c r="S28" s="392"/>
      <c r="T28" s="392"/>
      <c r="U28" s="392"/>
      <c r="V28" s="392"/>
      <c r="W28" s="392"/>
      <c r="X28" s="392"/>
      <c r="Y28" s="392"/>
      <c r="Z28" s="392"/>
      <c r="AA28" s="392"/>
      <c r="AB28" s="392"/>
      <c r="AC28" s="392"/>
      <c r="AD28" s="392"/>
      <c r="AE28" s="392"/>
      <c r="AF28" s="392"/>
      <c r="AG28" s="392"/>
      <c r="AH28" s="392"/>
      <c r="AI28" s="392"/>
      <c r="AJ28" s="392"/>
      <c r="AK28" s="392"/>
      <c r="AL28" s="392"/>
      <c r="AM28" s="392"/>
      <c r="AN28" s="392"/>
      <c r="AO28" s="392"/>
      <c r="AP28" s="392"/>
      <c r="AQ28" s="392"/>
      <c r="AR28" s="392"/>
      <c r="AS28" s="392"/>
      <c r="AT28" s="392"/>
      <c r="AU28" s="393"/>
    </row>
    <row r="29" spans="2:47" ht="9" customHeight="1" x14ac:dyDescent="0.3">
      <c r="D29" s="270"/>
      <c r="E29" s="270"/>
      <c r="F29" s="270"/>
      <c r="G29" s="270"/>
      <c r="H29" s="270"/>
      <c r="I29" s="270"/>
      <c r="J29" s="270"/>
    </row>
    <row r="30" spans="2:47" ht="9" customHeight="1" x14ac:dyDescent="0.3">
      <c r="D30" s="270"/>
      <c r="E30" s="270"/>
      <c r="F30" s="270"/>
      <c r="G30" s="270"/>
      <c r="H30" s="270"/>
      <c r="I30" s="270"/>
      <c r="J30" s="270"/>
      <c r="L30" s="346" t="s">
        <v>43</v>
      </c>
      <c r="M30" s="346"/>
      <c r="N30" s="346"/>
      <c r="O30" s="346"/>
      <c r="P30" s="346"/>
      <c r="Q30" s="346"/>
      <c r="R30" s="346"/>
      <c r="S30" s="346"/>
      <c r="T30" s="346"/>
      <c r="U30" s="346"/>
    </row>
    <row r="31" spans="2:47" ht="9" customHeight="1" x14ac:dyDescent="0.3">
      <c r="D31" s="270"/>
      <c r="E31" s="270"/>
      <c r="F31" s="270"/>
      <c r="G31" s="270"/>
      <c r="H31" s="270"/>
      <c r="I31" s="270"/>
      <c r="J31" s="270"/>
      <c r="L31" s="346"/>
      <c r="M31" s="346"/>
      <c r="N31" s="346"/>
      <c r="O31" s="346"/>
      <c r="P31" s="346"/>
      <c r="Q31" s="346"/>
      <c r="R31" s="346"/>
      <c r="S31" s="346"/>
      <c r="T31" s="346"/>
      <c r="U31" s="346"/>
    </row>
    <row r="32" spans="2:47" ht="9" customHeight="1" x14ac:dyDescent="0.3">
      <c r="D32" s="270"/>
      <c r="E32" s="270"/>
      <c r="F32" s="270"/>
      <c r="G32" s="270"/>
      <c r="H32" s="270"/>
      <c r="I32" s="270"/>
      <c r="J32" s="270"/>
    </row>
    <row r="33" spans="2:47" ht="9" customHeight="1" x14ac:dyDescent="0.3">
      <c r="B33" s="10"/>
      <c r="C33" s="10"/>
      <c r="D33" s="10"/>
      <c r="E33" s="10"/>
      <c r="F33" s="10"/>
      <c r="G33" s="10"/>
      <c r="H33" s="10"/>
      <c r="I33" s="10"/>
      <c r="J33" s="10"/>
      <c r="L33" s="388" t="s">
        <v>44</v>
      </c>
      <c r="M33" s="389"/>
      <c r="N33" s="389"/>
      <c r="O33" s="389"/>
      <c r="P33" s="389"/>
      <c r="Q33" s="389"/>
      <c r="R33" s="389"/>
      <c r="S33" s="389"/>
      <c r="T33" s="389"/>
      <c r="U33" s="389"/>
      <c r="V33" s="389"/>
      <c r="W33" s="389"/>
      <c r="X33" s="389"/>
      <c r="Y33" s="389"/>
      <c r="Z33" s="389"/>
      <c r="AA33" s="389"/>
      <c r="AB33" s="389"/>
      <c r="AC33" s="389"/>
      <c r="AD33" s="389"/>
      <c r="AE33" s="389"/>
      <c r="AF33" s="389"/>
      <c r="AG33" s="389"/>
      <c r="AH33" s="389"/>
      <c r="AI33" s="389"/>
      <c r="AJ33" s="389"/>
      <c r="AK33" s="389"/>
      <c r="AL33" s="389"/>
      <c r="AM33" s="389"/>
      <c r="AN33" s="389"/>
      <c r="AO33" s="389"/>
      <c r="AP33" s="389"/>
      <c r="AQ33" s="389"/>
      <c r="AR33" s="389"/>
      <c r="AS33" s="389"/>
      <c r="AT33" s="389"/>
      <c r="AU33" s="390"/>
    </row>
    <row r="34" spans="2:47" ht="9" customHeight="1" x14ac:dyDescent="0.3">
      <c r="B34" s="10"/>
      <c r="C34" s="10"/>
      <c r="D34" s="10"/>
      <c r="E34" s="10"/>
      <c r="F34" s="10"/>
      <c r="G34" s="10"/>
      <c r="H34" s="10"/>
      <c r="I34" s="10"/>
      <c r="J34" s="10"/>
      <c r="L34" s="391"/>
      <c r="M34" s="392"/>
      <c r="N34" s="392"/>
      <c r="O34" s="392"/>
      <c r="P34" s="392"/>
      <c r="Q34" s="392"/>
      <c r="R34" s="392"/>
      <c r="S34" s="392"/>
      <c r="T34" s="392"/>
      <c r="U34" s="392"/>
      <c r="V34" s="392"/>
      <c r="W34" s="392"/>
      <c r="X34" s="392"/>
      <c r="Y34" s="392"/>
      <c r="Z34" s="392"/>
      <c r="AA34" s="392"/>
      <c r="AB34" s="392"/>
      <c r="AC34" s="392"/>
      <c r="AD34" s="392"/>
      <c r="AE34" s="392"/>
      <c r="AF34" s="392"/>
      <c r="AG34" s="392"/>
      <c r="AH34" s="392"/>
      <c r="AI34" s="392"/>
      <c r="AJ34" s="392"/>
      <c r="AK34" s="392"/>
      <c r="AL34" s="392"/>
      <c r="AM34" s="392"/>
      <c r="AN34" s="392"/>
      <c r="AO34" s="392"/>
      <c r="AP34" s="392"/>
      <c r="AQ34" s="392"/>
      <c r="AR34" s="392"/>
      <c r="AS34" s="392"/>
      <c r="AT34" s="392"/>
      <c r="AU34" s="393"/>
    </row>
    <row r="35" spans="2:47" ht="9" customHeight="1" x14ac:dyDescent="0.3">
      <c r="B35" s="10"/>
      <c r="C35" s="10"/>
      <c r="D35" s="10"/>
      <c r="E35" s="10"/>
      <c r="F35" s="10"/>
      <c r="G35" s="10"/>
      <c r="H35" s="10"/>
      <c r="I35" s="10"/>
      <c r="J35" s="10"/>
    </row>
    <row r="36" spans="2:47" ht="9" customHeight="1" x14ac:dyDescent="0.3">
      <c r="B36" s="10"/>
      <c r="C36" s="10"/>
      <c r="D36" s="10"/>
      <c r="E36" s="10"/>
      <c r="F36" s="10"/>
      <c r="G36" s="10"/>
      <c r="H36" s="10"/>
      <c r="I36" s="10"/>
      <c r="J36" s="10"/>
      <c r="L36" s="394">
        <v>29800</v>
      </c>
      <c r="M36" s="395"/>
      <c r="N36" s="395"/>
      <c r="O36" s="395"/>
      <c r="P36" s="395"/>
      <c r="Q36" s="395"/>
      <c r="R36" s="395"/>
      <c r="S36" s="395"/>
      <c r="T36" s="395"/>
      <c r="U36" s="396"/>
      <c r="V36" s="11"/>
      <c r="W36" s="394" t="s">
        <v>45</v>
      </c>
      <c r="X36" s="395"/>
      <c r="Y36" s="395"/>
      <c r="Z36" s="395"/>
      <c r="AA36" s="395"/>
      <c r="AB36" s="395"/>
      <c r="AC36" s="395"/>
      <c r="AD36" s="395"/>
      <c r="AE36" s="395"/>
      <c r="AF36" s="395"/>
      <c r="AG36" s="395"/>
      <c r="AH36" s="395"/>
      <c r="AI36" s="395"/>
      <c r="AJ36" s="395"/>
      <c r="AK36" s="395"/>
      <c r="AL36" s="395"/>
      <c r="AM36" s="395"/>
      <c r="AN36" s="395"/>
      <c r="AO36" s="395"/>
      <c r="AP36" s="395"/>
      <c r="AQ36" s="395"/>
      <c r="AR36" s="395"/>
      <c r="AS36" s="395"/>
      <c r="AT36" s="395"/>
      <c r="AU36" s="396"/>
    </row>
    <row r="37" spans="2:47" ht="9" customHeight="1" x14ac:dyDescent="0.3">
      <c r="B37" s="10"/>
      <c r="C37" s="10"/>
      <c r="D37" s="10"/>
      <c r="E37" s="10"/>
      <c r="F37" s="10"/>
      <c r="G37" s="10"/>
      <c r="H37" s="10"/>
      <c r="I37" s="10"/>
      <c r="J37" s="10"/>
      <c r="L37" s="397"/>
      <c r="M37" s="398"/>
      <c r="N37" s="398"/>
      <c r="O37" s="398"/>
      <c r="P37" s="398"/>
      <c r="Q37" s="398"/>
      <c r="R37" s="398"/>
      <c r="S37" s="398"/>
      <c r="T37" s="398"/>
      <c r="U37" s="399"/>
      <c r="V37" s="11"/>
      <c r="W37" s="397"/>
      <c r="X37" s="398"/>
      <c r="Y37" s="398"/>
      <c r="Z37" s="398"/>
      <c r="AA37" s="398"/>
      <c r="AB37" s="398"/>
      <c r="AC37" s="398"/>
      <c r="AD37" s="398"/>
      <c r="AE37" s="398"/>
      <c r="AF37" s="398"/>
      <c r="AG37" s="398"/>
      <c r="AH37" s="398"/>
      <c r="AI37" s="398"/>
      <c r="AJ37" s="398"/>
      <c r="AK37" s="398"/>
      <c r="AL37" s="398"/>
      <c r="AM37" s="398"/>
      <c r="AN37" s="398"/>
      <c r="AO37" s="398"/>
      <c r="AP37" s="398"/>
      <c r="AQ37" s="398"/>
      <c r="AR37" s="398"/>
      <c r="AS37" s="398"/>
      <c r="AT37" s="398"/>
      <c r="AU37" s="399"/>
    </row>
    <row r="38" spans="2:47" ht="9" customHeight="1" x14ac:dyDescent="0.3">
      <c r="B38" s="10"/>
      <c r="C38" s="10"/>
      <c r="D38" s="10"/>
      <c r="E38" s="10"/>
      <c r="F38" s="10"/>
      <c r="G38" s="10"/>
      <c r="H38" s="10"/>
      <c r="I38" s="10"/>
      <c r="J38" s="10"/>
      <c r="L38" s="7"/>
      <c r="M38" s="7"/>
      <c r="N38" s="7"/>
      <c r="O38" s="7"/>
      <c r="P38" s="7"/>
      <c r="Q38" s="7"/>
      <c r="R38" s="50"/>
      <c r="S38" s="7"/>
      <c r="T38" s="7"/>
      <c r="U38" s="7"/>
      <c r="V38" s="7"/>
      <c r="W38" s="7"/>
      <c r="X38" s="7"/>
      <c r="Y38" s="7"/>
      <c r="Z38" s="7"/>
      <c r="AA38" s="7"/>
      <c r="AB38" s="7"/>
      <c r="AC38" s="7"/>
      <c r="AD38" s="7"/>
      <c r="AE38" s="7"/>
      <c r="AF38" s="7"/>
      <c r="AG38" s="7"/>
      <c r="AH38" s="50"/>
      <c r="AI38" s="7"/>
      <c r="AJ38" s="7"/>
      <c r="AK38" s="7"/>
      <c r="AL38" s="7"/>
      <c r="AM38" s="7"/>
      <c r="AN38" s="7"/>
      <c r="AO38" s="7"/>
      <c r="AP38" s="7"/>
      <c r="AQ38" s="7"/>
      <c r="AR38" s="7"/>
      <c r="AS38" s="7"/>
      <c r="AT38" s="7"/>
      <c r="AU38" s="7"/>
    </row>
    <row r="39" spans="2:47" ht="9" customHeight="1" x14ac:dyDescent="0.3">
      <c r="B39" s="10"/>
      <c r="C39" s="10"/>
      <c r="D39" s="10"/>
      <c r="E39" s="10"/>
      <c r="F39" s="10"/>
      <c r="G39" s="10"/>
      <c r="H39" s="10"/>
      <c r="I39" s="10"/>
      <c r="J39" s="10"/>
    </row>
    <row r="40" spans="2:47" ht="9" customHeight="1" x14ac:dyDescent="0.3">
      <c r="B40" s="269" t="s">
        <v>53</v>
      </c>
      <c r="C40" s="269"/>
      <c r="D40" s="270" t="s">
        <v>59</v>
      </c>
      <c r="E40" s="270"/>
      <c r="F40" s="270"/>
      <c r="G40" s="270"/>
      <c r="H40" s="270"/>
      <c r="I40" s="270"/>
      <c r="J40" s="270"/>
    </row>
    <row r="41" spans="2:47" ht="9" customHeight="1" x14ac:dyDescent="0.3">
      <c r="B41" s="269"/>
      <c r="C41" s="269"/>
      <c r="D41" s="270"/>
      <c r="E41" s="270"/>
      <c r="F41" s="270"/>
      <c r="G41" s="270"/>
      <c r="H41" s="270"/>
      <c r="I41" s="270"/>
      <c r="J41" s="270"/>
    </row>
    <row r="42" spans="2:47" ht="9" customHeight="1" x14ac:dyDescent="0.3">
      <c r="D42" s="270"/>
      <c r="E42" s="270"/>
      <c r="F42" s="270"/>
      <c r="G42" s="270"/>
      <c r="H42" s="270"/>
      <c r="I42" s="270"/>
      <c r="J42" s="270"/>
    </row>
    <row r="43" spans="2:47" ht="9" customHeight="1" x14ac:dyDescent="0.3">
      <c r="D43" s="270"/>
      <c r="E43" s="270"/>
      <c r="F43" s="270"/>
      <c r="G43" s="270"/>
      <c r="H43" s="270"/>
      <c r="I43" s="270"/>
      <c r="J43" s="270"/>
    </row>
    <row r="44" spans="2:47" ht="9" customHeight="1" x14ac:dyDescent="0.3">
      <c r="D44" s="270"/>
      <c r="E44" s="270"/>
      <c r="F44" s="270"/>
      <c r="G44" s="270"/>
      <c r="H44" s="270"/>
      <c r="I44" s="270"/>
      <c r="J44" s="270"/>
    </row>
    <row r="45" spans="2:47" ht="9" customHeight="1" x14ac:dyDescent="0.3">
      <c r="D45" s="270"/>
      <c r="E45" s="270"/>
      <c r="F45" s="270"/>
      <c r="G45" s="270"/>
      <c r="H45" s="270"/>
      <c r="I45" s="270"/>
      <c r="J45" s="270"/>
    </row>
    <row r="46" spans="2:47" ht="9" customHeight="1" x14ac:dyDescent="0.3">
      <c r="B46" s="4"/>
      <c r="C46" s="4"/>
      <c r="D46" s="4"/>
      <c r="E46" s="4"/>
      <c r="F46" s="4"/>
      <c r="G46" s="4"/>
      <c r="H46" s="4"/>
      <c r="I46" s="4"/>
      <c r="J46" s="4"/>
    </row>
    <row r="47" spans="2:47" ht="9" customHeight="1" x14ac:dyDescent="0.3">
      <c r="B47" s="4"/>
      <c r="C47" s="4"/>
      <c r="D47" s="4"/>
      <c r="E47" s="4"/>
      <c r="F47" s="4"/>
      <c r="G47" s="4"/>
      <c r="H47" s="4"/>
      <c r="I47" s="4"/>
      <c r="J47" s="4"/>
    </row>
    <row r="48" spans="2:47" ht="9" customHeight="1" x14ac:dyDescent="0.3">
      <c r="B48" s="269" t="s">
        <v>53</v>
      </c>
      <c r="C48" s="269"/>
      <c r="D48" s="270" t="s">
        <v>60</v>
      </c>
      <c r="E48" s="270"/>
      <c r="F48" s="270"/>
      <c r="G48" s="270"/>
      <c r="H48" s="270"/>
      <c r="I48" s="270"/>
      <c r="J48" s="270"/>
    </row>
    <row r="49" spans="2:10" ht="9" customHeight="1" x14ac:dyDescent="0.3">
      <c r="B49" s="269"/>
      <c r="C49" s="269"/>
      <c r="D49" s="270"/>
      <c r="E49" s="270"/>
      <c r="F49" s="270"/>
      <c r="G49" s="270"/>
      <c r="H49" s="270"/>
      <c r="I49" s="270"/>
      <c r="J49" s="270"/>
    </row>
    <row r="50" spans="2:10" ht="9" customHeight="1" x14ac:dyDescent="0.3">
      <c r="D50" s="270"/>
      <c r="E50" s="270"/>
      <c r="F50" s="270"/>
      <c r="G50" s="270"/>
      <c r="H50" s="270"/>
      <c r="I50" s="270"/>
      <c r="J50" s="270"/>
    </row>
    <row r="51" spans="2:10" ht="9" customHeight="1" x14ac:dyDescent="0.3">
      <c r="D51" s="270"/>
      <c r="E51" s="270"/>
      <c r="F51" s="270"/>
      <c r="G51" s="270"/>
      <c r="H51" s="270"/>
      <c r="I51" s="270"/>
      <c r="J51" s="270"/>
    </row>
    <row r="52" spans="2:10" ht="9" customHeight="1" x14ac:dyDescent="0.3">
      <c r="D52" s="270"/>
      <c r="E52" s="270"/>
      <c r="F52" s="270"/>
      <c r="G52" s="270"/>
      <c r="H52" s="270"/>
      <c r="I52" s="270"/>
      <c r="J52" s="270"/>
    </row>
    <row r="53" spans="2:10" ht="9" customHeight="1" x14ac:dyDescent="0.3">
      <c r="D53" s="270"/>
      <c r="E53" s="270"/>
      <c r="F53" s="270"/>
      <c r="G53" s="270"/>
      <c r="H53" s="270"/>
      <c r="I53" s="270"/>
      <c r="J53" s="270"/>
    </row>
    <row r="54" spans="2:10" ht="9" customHeight="1" x14ac:dyDescent="0.3">
      <c r="B54" s="4"/>
      <c r="C54" s="4"/>
      <c r="D54" s="4"/>
      <c r="E54" s="4"/>
      <c r="F54" s="4"/>
      <c r="G54" s="4"/>
      <c r="H54" s="4"/>
      <c r="I54" s="4"/>
      <c r="J54" s="4"/>
    </row>
    <row r="55" spans="2:10" ht="9" customHeight="1" x14ac:dyDescent="0.3">
      <c r="B55" s="4"/>
      <c r="C55" s="4"/>
      <c r="D55" s="4"/>
      <c r="E55" s="4"/>
      <c r="F55" s="4"/>
      <c r="G55" s="4"/>
      <c r="H55" s="4"/>
      <c r="I55" s="4"/>
      <c r="J55" s="4"/>
    </row>
    <row r="56" spans="2:10" ht="9" customHeight="1" x14ac:dyDescent="0.3">
      <c r="B56" s="269" t="s">
        <v>53</v>
      </c>
      <c r="C56" s="269"/>
      <c r="D56" s="270" t="s">
        <v>61</v>
      </c>
      <c r="E56" s="270"/>
      <c r="F56" s="270"/>
      <c r="G56" s="270"/>
      <c r="H56" s="270"/>
      <c r="I56" s="270"/>
      <c r="J56" s="270"/>
    </row>
    <row r="57" spans="2:10" ht="9" customHeight="1" x14ac:dyDescent="0.3">
      <c r="B57" s="269"/>
      <c r="C57" s="269"/>
      <c r="D57" s="270"/>
      <c r="E57" s="270"/>
      <c r="F57" s="270"/>
      <c r="G57" s="270"/>
      <c r="H57" s="270"/>
      <c r="I57" s="270"/>
      <c r="J57" s="270"/>
    </row>
    <row r="58" spans="2:10" ht="9" customHeight="1" x14ac:dyDescent="0.3">
      <c r="D58" s="270"/>
      <c r="E58" s="270"/>
      <c r="F58" s="270"/>
      <c r="G58" s="270"/>
      <c r="H58" s="270"/>
      <c r="I58" s="270"/>
      <c r="J58" s="270"/>
    </row>
    <row r="59" spans="2:10" ht="9" customHeight="1" x14ac:dyDescent="0.3">
      <c r="D59" s="270"/>
      <c r="E59" s="270"/>
      <c r="F59" s="270"/>
      <c r="G59" s="270"/>
      <c r="H59" s="270"/>
      <c r="I59" s="270"/>
      <c r="J59" s="270"/>
    </row>
    <row r="60" spans="2:10" ht="9" customHeight="1" x14ac:dyDescent="0.3">
      <c r="D60" s="270"/>
      <c r="E60" s="270"/>
      <c r="F60" s="270"/>
      <c r="G60" s="270"/>
      <c r="H60" s="270"/>
      <c r="I60" s="270"/>
      <c r="J60" s="270"/>
    </row>
    <row r="61" spans="2:10" ht="9" customHeight="1" x14ac:dyDescent="0.3">
      <c r="D61" s="270"/>
      <c r="E61" s="270"/>
      <c r="F61" s="270"/>
      <c r="G61" s="270"/>
      <c r="H61" s="270"/>
      <c r="I61" s="270"/>
      <c r="J61" s="270"/>
    </row>
    <row r="85" spans="1:47" ht="9" customHeight="1" x14ac:dyDescent="0.3">
      <c r="A85" s="309" t="str">
        <f>$L$94</f>
        <v>Le développement des actions collectives de prévention de la perte d'autonomie de l'ASEPT Bretagne dans le Morbihan</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309"/>
      <c r="AE85" s="309"/>
      <c r="AF85" s="309"/>
      <c r="AG85" s="309"/>
      <c r="AH85" s="309"/>
      <c r="AI85" s="309"/>
      <c r="AJ85" s="309"/>
      <c r="AK85" s="309"/>
      <c r="AL85" s="309"/>
      <c r="AM85" s="309"/>
      <c r="AN85" s="309"/>
      <c r="AO85" s="309"/>
      <c r="AP85" s="309"/>
      <c r="AQ85" s="309"/>
      <c r="AR85" s="309"/>
      <c r="AS85" s="309"/>
      <c r="AT85" s="309"/>
      <c r="AU85" s="309"/>
    </row>
    <row r="86" spans="1:47" ht="9" customHeight="1" x14ac:dyDescent="0.3">
      <c r="A86" s="309"/>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309"/>
      <c r="AE86" s="309"/>
      <c r="AF86" s="309"/>
      <c r="AG86" s="309"/>
      <c r="AH86" s="309"/>
      <c r="AI86" s="309"/>
      <c r="AJ86" s="309"/>
      <c r="AK86" s="309"/>
      <c r="AL86" s="309"/>
      <c r="AM86" s="309"/>
      <c r="AN86" s="309"/>
      <c r="AO86" s="309"/>
      <c r="AP86" s="309"/>
      <c r="AQ86" s="309"/>
      <c r="AR86" s="309"/>
      <c r="AS86" s="309"/>
      <c r="AT86" s="309"/>
      <c r="AU86" s="309"/>
    </row>
    <row r="87" spans="1:47" ht="9" customHeight="1" x14ac:dyDescent="0.3">
      <c r="A87" s="309"/>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309"/>
      <c r="AF87" s="309"/>
      <c r="AG87" s="309"/>
      <c r="AH87" s="309"/>
      <c r="AI87" s="309"/>
      <c r="AJ87" s="309"/>
      <c r="AK87" s="309"/>
      <c r="AL87" s="309"/>
      <c r="AM87" s="309"/>
      <c r="AN87" s="309"/>
      <c r="AO87" s="309"/>
      <c r="AP87" s="309"/>
      <c r="AQ87" s="309"/>
      <c r="AR87" s="309"/>
      <c r="AS87" s="309"/>
      <c r="AT87" s="309"/>
      <c r="AU87" s="309"/>
    </row>
    <row r="88" spans="1:47" ht="9" customHeight="1" x14ac:dyDescent="0.3">
      <c r="A88" s="46"/>
      <c r="B88" s="46"/>
      <c r="C88" s="46"/>
      <c r="D88" s="46"/>
      <c r="E88" s="46"/>
      <c r="F88" s="46"/>
      <c r="G88" s="46"/>
      <c r="H88" s="46"/>
      <c r="I88" s="46"/>
      <c r="J88" s="46"/>
      <c r="K88" s="46"/>
      <c r="L88" s="46"/>
      <c r="M88" s="46"/>
      <c r="N88" s="46"/>
      <c r="O88" s="46"/>
      <c r="P88" s="46"/>
      <c r="Q88" s="46"/>
      <c r="R88" s="51"/>
      <c r="S88" s="46"/>
      <c r="T88" s="46"/>
      <c r="U88" s="46"/>
      <c r="V88" s="46"/>
      <c r="W88" s="46"/>
      <c r="X88" s="46"/>
      <c r="Y88" s="46"/>
      <c r="Z88" s="46"/>
      <c r="AA88" s="46"/>
      <c r="AB88" s="46"/>
      <c r="AC88" s="46"/>
      <c r="AD88" s="46"/>
      <c r="AE88" s="46"/>
      <c r="AF88" s="46"/>
      <c r="AG88" s="46"/>
      <c r="AH88" s="51"/>
      <c r="AI88" s="46"/>
      <c r="AJ88" s="46"/>
      <c r="AK88" s="46"/>
      <c r="AL88" s="46"/>
      <c r="AM88" s="46"/>
      <c r="AN88" s="46"/>
      <c r="AO88" s="46"/>
      <c r="AP88" s="46"/>
      <c r="AQ88" s="46"/>
      <c r="AR88" s="46"/>
      <c r="AS88" s="46"/>
      <c r="AT88" s="46"/>
      <c r="AU88" s="46"/>
    </row>
    <row r="90" spans="1:47" ht="9" customHeight="1" x14ac:dyDescent="0.3">
      <c r="D90" s="310" t="s">
        <v>46</v>
      </c>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310"/>
      <c r="AE90" s="310"/>
      <c r="AF90" s="310"/>
      <c r="AG90" s="310"/>
      <c r="AH90" s="310"/>
      <c r="AI90" s="310"/>
      <c r="AJ90" s="310"/>
      <c r="AK90" s="310"/>
      <c r="AL90" s="310"/>
      <c r="AM90" s="310"/>
      <c r="AN90" s="310"/>
      <c r="AO90" s="310"/>
      <c r="AP90" s="310"/>
      <c r="AQ90" s="310"/>
      <c r="AR90" s="310"/>
      <c r="AS90" s="310"/>
      <c r="AT90" s="310"/>
      <c r="AU90" s="310"/>
    </row>
    <row r="91" spans="1:47" ht="9" customHeight="1" x14ac:dyDescent="0.3">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310"/>
      <c r="AE91" s="310"/>
      <c r="AF91" s="310"/>
      <c r="AG91" s="310"/>
      <c r="AH91" s="310"/>
      <c r="AI91" s="310"/>
      <c r="AJ91" s="310"/>
      <c r="AK91" s="310"/>
      <c r="AL91" s="310"/>
      <c r="AM91" s="310"/>
      <c r="AN91" s="310"/>
      <c r="AO91" s="310"/>
      <c r="AP91" s="310"/>
      <c r="AQ91" s="310"/>
      <c r="AR91" s="310"/>
      <c r="AS91" s="310"/>
      <c r="AT91" s="310"/>
      <c r="AU91" s="310"/>
    </row>
    <row r="94" spans="1:47" ht="9" customHeight="1" x14ac:dyDescent="0.3">
      <c r="B94" s="269" t="s">
        <v>53</v>
      </c>
      <c r="C94" s="269"/>
      <c r="D94" s="270" t="s">
        <v>52</v>
      </c>
      <c r="E94" s="270"/>
      <c r="F94" s="270"/>
      <c r="G94" s="270"/>
      <c r="H94" s="270"/>
      <c r="I94" s="270"/>
      <c r="J94" s="270"/>
      <c r="L94" s="361" t="s">
        <v>47</v>
      </c>
      <c r="M94" s="362"/>
      <c r="N94" s="362"/>
      <c r="O94" s="362"/>
      <c r="P94" s="362"/>
      <c r="Q94" s="362"/>
      <c r="R94" s="362"/>
      <c r="S94" s="362"/>
      <c r="T94" s="362"/>
      <c r="U94" s="362"/>
      <c r="V94" s="362"/>
      <c r="W94" s="362"/>
      <c r="X94" s="362"/>
      <c r="Y94" s="362"/>
      <c r="Z94" s="362"/>
      <c r="AA94" s="362"/>
      <c r="AB94" s="362"/>
      <c r="AC94" s="362"/>
      <c r="AD94" s="362"/>
      <c r="AE94" s="362"/>
      <c r="AF94" s="362"/>
      <c r="AG94" s="362"/>
      <c r="AH94" s="362"/>
      <c r="AI94" s="362"/>
      <c r="AJ94" s="362"/>
      <c r="AK94" s="362"/>
      <c r="AL94" s="362"/>
      <c r="AM94" s="362"/>
      <c r="AN94" s="362"/>
      <c r="AO94" s="362"/>
      <c r="AP94" s="362"/>
      <c r="AQ94" s="362"/>
      <c r="AR94" s="362"/>
      <c r="AS94" s="362"/>
      <c r="AT94" s="362"/>
      <c r="AU94" s="363"/>
    </row>
    <row r="95" spans="1:47" ht="9" customHeight="1" x14ac:dyDescent="0.3">
      <c r="B95" s="269"/>
      <c r="C95" s="269"/>
      <c r="D95" s="270"/>
      <c r="E95" s="270"/>
      <c r="F95" s="270"/>
      <c r="G95" s="270"/>
      <c r="H95" s="270"/>
      <c r="I95" s="270"/>
      <c r="J95" s="270"/>
      <c r="L95" s="364"/>
      <c r="M95" s="365"/>
      <c r="N95" s="365"/>
      <c r="O95" s="365"/>
      <c r="P95" s="365"/>
      <c r="Q95" s="365"/>
      <c r="R95" s="365"/>
      <c r="S95" s="365"/>
      <c r="T95" s="365"/>
      <c r="U95" s="365"/>
      <c r="V95" s="365"/>
      <c r="W95" s="365"/>
      <c r="X95" s="365"/>
      <c r="Y95" s="365"/>
      <c r="Z95" s="365"/>
      <c r="AA95" s="365"/>
      <c r="AB95" s="365"/>
      <c r="AC95" s="365"/>
      <c r="AD95" s="365"/>
      <c r="AE95" s="365"/>
      <c r="AF95" s="365"/>
      <c r="AG95" s="365"/>
      <c r="AH95" s="365"/>
      <c r="AI95" s="365"/>
      <c r="AJ95" s="365"/>
      <c r="AK95" s="365"/>
      <c r="AL95" s="365"/>
      <c r="AM95" s="365"/>
      <c r="AN95" s="365"/>
      <c r="AO95" s="365"/>
      <c r="AP95" s="365"/>
      <c r="AQ95" s="365"/>
      <c r="AR95" s="365"/>
      <c r="AS95" s="365"/>
      <c r="AT95" s="365"/>
      <c r="AU95" s="366"/>
    </row>
    <row r="96" spans="1:47" ht="9" customHeight="1" x14ac:dyDescent="0.3">
      <c r="D96" s="270"/>
      <c r="E96" s="270"/>
      <c r="F96" s="270"/>
      <c r="G96" s="270"/>
      <c r="H96" s="270"/>
      <c r="I96" s="270"/>
      <c r="J96" s="270"/>
      <c r="L96" s="364"/>
      <c r="M96" s="365"/>
      <c r="N96" s="365"/>
      <c r="O96" s="365"/>
      <c r="P96" s="365"/>
      <c r="Q96" s="365"/>
      <c r="R96" s="365"/>
      <c r="S96" s="365"/>
      <c r="T96" s="365"/>
      <c r="U96" s="365"/>
      <c r="V96" s="365"/>
      <c r="W96" s="365"/>
      <c r="X96" s="365"/>
      <c r="Y96" s="365"/>
      <c r="Z96" s="365"/>
      <c r="AA96" s="365"/>
      <c r="AB96" s="365"/>
      <c r="AC96" s="365"/>
      <c r="AD96" s="365"/>
      <c r="AE96" s="365"/>
      <c r="AF96" s="365"/>
      <c r="AG96" s="365"/>
      <c r="AH96" s="365"/>
      <c r="AI96" s="365"/>
      <c r="AJ96" s="365"/>
      <c r="AK96" s="365"/>
      <c r="AL96" s="365"/>
      <c r="AM96" s="365"/>
      <c r="AN96" s="365"/>
      <c r="AO96" s="365"/>
      <c r="AP96" s="365"/>
      <c r="AQ96" s="365"/>
      <c r="AR96" s="365"/>
      <c r="AS96" s="365"/>
      <c r="AT96" s="365"/>
      <c r="AU96" s="366"/>
    </row>
    <row r="97" spans="2:50" ht="9" customHeight="1" x14ac:dyDescent="0.3">
      <c r="D97" s="270"/>
      <c r="E97" s="270"/>
      <c r="F97" s="270"/>
      <c r="G97" s="270"/>
      <c r="H97" s="270"/>
      <c r="I97" s="270"/>
      <c r="J97" s="270"/>
      <c r="L97" s="364"/>
      <c r="M97" s="365"/>
      <c r="N97" s="365"/>
      <c r="O97" s="365"/>
      <c r="P97" s="365"/>
      <c r="Q97" s="365"/>
      <c r="R97" s="365"/>
      <c r="S97" s="365"/>
      <c r="T97" s="365"/>
      <c r="U97" s="365"/>
      <c r="V97" s="365"/>
      <c r="W97" s="365"/>
      <c r="X97" s="365"/>
      <c r="Y97" s="365"/>
      <c r="Z97" s="365"/>
      <c r="AA97" s="365"/>
      <c r="AB97" s="365"/>
      <c r="AC97" s="365"/>
      <c r="AD97" s="365"/>
      <c r="AE97" s="365"/>
      <c r="AF97" s="365"/>
      <c r="AG97" s="365"/>
      <c r="AH97" s="365"/>
      <c r="AI97" s="365"/>
      <c r="AJ97" s="365"/>
      <c r="AK97" s="365"/>
      <c r="AL97" s="365"/>
      <c r="AM97" s="365"/>
      <c r="AN97" s="365"/>
      <c r="AO97" s="365"/>
      <c r="AP97" s="365"/>
      <c r="AQ97" s="365"/>
      <c r="AR97" s="365"/>
      <c r="AS97" s="365"/>
      <c r="AT97" s="365"/>
      <c r="AU97" s="366"/>
    </row>
    <row r="98" spans="2:50" ht="9" customHeight="1" x14ac:dyDescent="0.3">
      <c r="D98" s="270"/>
      <c r="E98" s="270"/>
      <c r="F98" s="270"/>
      <c r="G98" s="270"/>
      <c r="H98" s="270"/>
      <c r="I98" s="270"/>
      <c r="J98" s="270"/>
      <c r="L98" s="364"/>
      <c r="M98" s="365"/>
      <c r="N98" s="365"/>
      <c r="O98" s="365"/>
      <c r="P98" s="365"/>
      <c r="Q98" s="365"/>
      <c r="R98" s="365"/>
      <c r="S98" s="365"/>
      <c r="T98" s="365"/>
      <c r="U98" s="365"/>
      <c r="V98" s="365"/>
      <c r="W98" s="365"/>
      <c r="X98" s="365"/>
      <c r="Y98" s="365"/>
      <c r="Z98" s="365"/>
      <c r="AA98" s="365"/>
      <c r="AB98" s="365"/>
      <c r="AC98" s="365"/>
      <c r="AD98" s="365"/>
      <c r="AE98" s="365"/>
      <c r="AF98" s="365"/>
      <c r="AG98" s="365"/>
      <c r="AH98" s="365"/>
      <c r="AI98" s="365"/>
      <c r="AJ98" s="365"/>
      <c r="AK98" s="365"/>
      <c r="AL98" s="365"/>
      <c r="AM98" s="365"/>
      <c r="AN98" s="365"/>
      <c r="AO98" s="365"/>
      <c r="AP98" s="365"/>
      <c r="AQ98" s="365"/>
      <c r="AR98" s="365"/>
      <c r="AS98" s="365"/>
      <c r="AT98" s="365"/>
      <c r="AU98" s="366"/>
    </row>
    <row r="99" spans="2:50" ht="9" customHeight="1" x14ac:dyDescent="0.3">
      <c r="D99" s="270"/>
      <c r="E99" s="270"/>
      <c r="F99" s="270"/>
      <c r="G99" s="270"/>
      <c r="H99" s="270"/>
      <c r="I99" s="270"/>
      <c r="J99" s="270"/>
      <c r="L99" s="367"/>
      <c r="M99" s="368"/>
      <c r="N99" s="368"/>
      <c r="O99" s="368"/>
      <c r="P99" s="368"/>
      <c r="Q99" s="368"/>
      <c r="R99" s="368"/>
      <c r="S99" s="368"/>
      <c r="T99" s="368"/>
      <c r="U99" s="368"/>
      <c r="V99" s="368"/>
      <c r="W99" s="368"/>
      <c r="X99" s="368"/>
      <c r="Y99" s="368"/>
      <c r="Z99" s="368"/>
      <c r="AA99" s="368"/>
      <c r="AB99" s="368"/>
      <c r="AC99" s="368"/>
      <c r="AD99" s="368"/>
      <c r="AE99" s="368"/>
      <c r="AF99" s="368"/>
      <c r="AG99" s="368"/>
      <c r="AH99" s="368"/>
      <c r="AI99" s="368"/>
      <c r="AJ99" s="368"/>
      <c r="AK99" s="368"/>
      <c r="AL99" s="368"/>
      <c r="AM99" s="368"/>
      <c r="AN99" s="368"/>
      <c r="AO99" s="368"/>
      <c r="AP99" s="368"/>
      <c r="AQ99" s="368"/>
      <c r="AR99" s="368"/>
      <c r="AS99" s="368"/>
      <c r="AT99" s="368"/>
      <c r="AU99" s="369"/>
    </row>
    <row r="100" spans="2:50" ht="9" customHeight="1" x14ac:dyDescent="0.3">
      <c r="D100" s="10"/>
      <c r="E100" s="10"/>
      <c r="F100" s="10"/>
      <c r="G100" s="10"/>
      <c r="H100" s="10"/>
      <c r="I100" s="10"/>
      <c r="J100" s="10"/>
    </row>
    <row r="101" spans="2:50" ht="9" customHeight="1" x14ac:dyDescent="0.3">
      <c r="B101" s="269" t="s">
        <v>53</v>
      </c>
      <c r="C101" s="269"/>
      <c r="D101" s="270" t="s">
        <v>48</v>
      </c>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70"/>
      <c r="AE101" s="270"/>
      <c r="AF101" s="270"/>
      <c r="AG101" s="270"/>
      <c r="AH101" s="270"/>
      <c r="AI101" s="270"/>
      <c r="AJ101" s="270"/>
      <c r="AK101" s="270"/>
      <c r="AL101" s="270"/>
      <c r="AM101" s="270"/>
      <c r="AN101" s="270"/>
      <c r="AO101" s="270"/>
      <c r="AP101" s="270"/>
      <c r="AQ101" s="270"/>
      <c r="AR101" s="270"/>
      <c r="AS101" s="270"/>
      <c r="AT101" s="270"/>
      <c r="AU101" s="270"/>
      <c r="AV101" s="270"/>
      <c r="AW101" s="59"/>
      <c r="AX101" s="43"/>
    </row>
    <row r="102" spans="2:50" ht="9" customHeight="1" x14ac:dyDescent="0.3">
      <c r="B102" s="269"/>
      <c r="C102" s="269"/>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70"/>
      <c r="AE102" s="270"/>
      <c r="AF102" s="270"/>
      <c r="AG102" s="270"/>
      <c r="AH102" s="270"/>
      <c r="AI102" s="270"/>
      <c r="AJ102" s="270"/>
      <c r="AK102" s="270"/>
      <c r="AL102" s="270"/>
      <c r="AM102" s="270"/>
      <c r="AN102" s="270"/>
      <c r="AO102" s="270"/>
      <c r="AP102" s="270"/>
      <c r="AQ102" s="270"/>
      <c r="AR102" s="270"/>
      <c r="AS102" s="270"/>
      <c r="AT102" s="270"/>
      <c r="AU102" s="270"/>
      <c r="AV102" s="270"/>
      <c r="AW102" s="59"/>
      <c r="AX102" s="43"/>
    </row>
    <row r="103" spans="2:50" ht="9" customHeight="1" thickBot="1" x14ac:dyDescent="0.35">
      <c r="D103" s="14"/>
      <c r="E103" s="14"/>
      <c r="F103" s="14"/>
      <c r="G103" s="14"/>
      <c r="H103" s="14"/>
      <c r="I103" s="14"/>
      <c r="J103" s="14"/>
      <c r="K103" s="14"/>
      <c r="L103" s="14"/>
      <c r="M103" s="14"/>
      <c r="N103" s="14"/>
      <c r="O103" s="14"/>
      <c r="P103" s="14"/>
      <c r="Q103" s="14"/>
      <c r="R103" s="52"/>
      <c r="S103" s="14"/>
      <c r="T103" s="14"/>
      <c r="U103" s="14"/>
      <c r="V103" s="14"/>
      <c r="W103" s="14"/>
      <c r="X103" s="14"/>
      <c r="Y103" s="14"/>
      <c r="Z103" s="14"/>
      <c r="AA103" s="14"/>
      <c r="AB103" s="14"/>
      <c r="AC103" s="14"/>
      <c r="AD103" s="14"/>
      <c r="AE103" s="14"/>
      <c r="AF103" s="14"/>
      <c r="AG103" s="14"/>
      <c r="AH103" s="52"/>
      <c r="AI103" s="14"/>
      <c r="AJ103" s="14"/>
      <c r="AK103" s="14"/>
      <c r="AL103" s="14"/>
      <c r="AM103" s="14"/>
      <c r="AN103" s="14"/>
      <c r="AO103" s="14"/>
      <c r="AP103" s="14"/>
      <c r="AQ103" s="14"/>
      <c r="AR103" s="14"/>
      <c r="AS103" s="14"/>
      <c r="AT103" s="14"/>
      <c r="AU103" s="14"/>
    </row>
    <row r="104" spans="2:50" s="20" customFormat="1" ht="9" customHeight="1" thickTop="1" x14ac:dyDescent="0.3">
      <c r="B104" s="15"/>
      <c r="C104" s="16"/>
      <c r="D104" s="17"/>
      <c r="E104" s="17"/>
      <c r="F104" s="17"/>
      <c r="G104" s="17"/>
      <c r="H104" s="17"/>
      <c r="I104" s="17"/>
      <c r="J104" s="17"/>
      <c r="K104" s="18"/>
      <c r="L104" s="18"/>
      <c r="M104" s="18"/>
      <c r="N104" s="18"/>
      <c r="O104" s="18"/>
      <c r="P104" s="19"/>
      <c r="R104" s="32"/>
      <c r="S104" s="21"/>
      <c r="T104" s="22"/>
      <c r="U104" s="22"/>
      <c r="V104" s="22"/>
      <c r="W104" s="22"/>
      <c r="X104" s="22"/>
      <c r="Y104" s="22"/>
      <c r="Z104" s="22"/>
      <c r="AA104" s="22"/>
      <c r="AB104" s="22"/>
      <c r="AC104" s="22"/>
      <c r="AD104" s="22"/>
      <c r="AE104" s="22"/>
      <c r="AF104" s="23"/>
      <c r="AH104" s="32"/>
      <c r="AI104" s="21"/>
      <c r="AJ104" s="22"/>
      <c r="AK104" s="22"/>
      <c r="AL104" s="22"/>
      <c r="AM104" s="22"/>
      <c r="AN104" s="22"/>
      <c r="AO104" s="22"/>
      <c r="AP104" s="22"/>
      <c r="AQ104" s="22"/>
      <c r="AR104" s="22"/>
      <c r="AS104" s="22"/>
      <c r="AT104" s="22"/>
      <c r="AU104" s="22"/>
      <c r="AV104" s="23"/>
      <c r="AW104" s="32"/>
    </row>
    <row r="105" spans="2:50" s="24" customFormat="1" ht="9" customHeight="1" x14ac:dyDescent="0.3">
      <c r="C105" s="25"/>
      <c r="D105" s="359" t="s">
        <v>11</v>
      </c>
      <c r="E105" s="359"/>
      <c r="F105" s="359"/>
      <c r="G105" s="359"/>
      <c r="H105" s="359"/>
      <c r="I105" s="359"/>
      <c r="J105" s="359"/>
      <c r="K105" s="359"/>
      <c r="L105" s="359"/>
      <c r="M105" s="359"/>
      <c r="N105" s="359"/>
      <c r="O105" s="359"/>
      <c r="P105" s="26"/>
      <c r="R105" s="53"/>
      <c r="S105" s="28"/>
      <c r="T105" s="359" t="s">
        <v>17</v>
      </c>
      <c r="U105" s="359"/>
      <c r="V105" s="359"/>
      <c r="W105" s="359"/>
      <c r="X105" s="359"/>
      <c r="Y105" s="359"/>
      <c r="Z105" s="359"/>
      <c r="AA105" s="359"/>
      <c r="AB105" s="359"/>
      <c r="AC105" s="359"/>
      <c r="AD105" s="359"/>
      <c r="AE105" s="359"/>
      <c r="AF105" s="29"/>
      <c r="AG105" s="27"/>
      <c r="AH105" s="57"/>
      <c r="AI105" s="28"/>
      <c r="AJ105" s="359" t="s">
        <v>12</v>
      </c>
      <c r="AK105" s="359"/>
      <c r="AL105" s="359"/>
      <c r="AM105" s="359"/>
      <c r="AN105" s="359"/>
      <c r="AO105" s="359"/>
      <c r="AP105" s="359"/>
      <c r="AQ105" s="359"/>
      <c r="AR105" s="359"/>
      <c r="AS105" s="359"/>
      <c r="AT105" s="359"/>
      <c r="AU105" s="359"/>
      <c r="AV105" s="29"/>
      <c r="AW105" s="57"/>
    </row>
    <row r="106" spans="2:50" s="24" customFormat="1" ht="9" customHeight="1" x14ac:dyDescent="0.3">
      <c r="C106" s="25"/>
      <c r="D106" s="359"/>
      <c r="E106" s="359"/>
      <c r="F106" s="359"/>
      <c r="G106" s="359"/>
      <c r="H106" s="359"/>
      <c r="I106" s="359"/>
      <c r="J106" s="359"/>
      <c r="K106" s="359"/>
      <c r="L106" s="359"/>
      <c r="M106" s="359"/>
      <c r="N106" s="359"/>
      <c r="O106" s="359"/>
      <c r="P106" s="26"/>
      <c r="R106" s="53"/>
      <c r="S106" s="28"/>
      <c r="T106" s="359"/>
      <c r="U106" s="359"/>
      <c r="V106" s="359"/>
      <c r="W106" s="359"/>
      <c r="X106" s="359"/>
      <c r="Y106" s="359"/>
      <c r="Z106" s="359"/>
      <c r="AA106" s="359"/>
      <c r="AB106" s="359"/>
      <c r="AC106" s="359"/>
      <c r="AD106" s="359"/>
      <c r="AE106" s="359"/>
      <c r="AF106" s="29"/>
      <c r="AG106" s="27"/>
      <c r="AH106" s="57"/>
      <c r="AI106" s="28"/>
      <c r="AJ106" s="359"/>
      <c r="AK106" s="359"/>
      <c r="AL106" s="359"/>
      <c r="AM106" s="359"/>
      <c r="AN106" s="359"/>
      <c r="AO106" s="359"/>
      <c r="AP106" s="359"/>
      <c r="AQ106" s="359"/>
      <c r="AR106" s="359"/>
      <c r="AS106" s="359"/>
      <c r="AT106" s="359"/>
      <c r="AU106" s="359"/>
      <c r="AV106" s="29"/>
      <c r="AW106" s="57"/>
    </row>
    <row r="107" spans="2:50" s="24" customFormat="1" ht="9" customHeight="1" thickBot="1" x14ac:dyDescent="0.35">
      <c r="C107" s="25"/>
      <c r="D107" s="360"/>
      <c r="E107" s="360"/>
      <c r="F107" s="360"/>
      <c r="G107" s="360"/>
      <c r="H107" s="360"/>
      <c r="I107" s="360"/>
      <c r="J107" s="360"/>
      <c r="K107" s="360"/>
      <c r="L107" s="360"/>
      <c r="M107" s="360"/>
      <c r="N107" s="360"/>
      <c r="O107" s="360"/>
      <c r="P107" s="26"/>
      <c r="R107" s="53"/>
      <c r="S107" s="28"/>
      <c r="T107" s="360"/>
      <c r="U107" s="360"/>
      <c r="V107" s="360"/>
      <c r="W107" s="360"/>
      <c r="X107" s="360"/>
      <c r="Y107" s="360"/>
      <c r="Z107" s="360"/>
      <c r="AA107" s="360"/>
      <c r="AB107" s="360"/>
      <c r="AC107" s="360"/>
      <c r="AD107" s="360"/>
      <c r="AE107" s="360"/>
      <c r="AF107" s="29"/>
      <c r="AG107" s="27"/>
      <c r="AH107" s="57"/>
      <c r="AI107" s="28"/>
      <c r="AJ107" s="360"/>
      <c r="AK107" s="360"/>
      <c r="AL107" s="360"/>
      <c r="AM107" s="360"/>
      <c r="AN107" s="360"/>
      <c r="AO107" s="360"/>
      <c r="AP107" s="360"/>
      <c r="AQ107" s="360"/>
      <c r="AR107" s="360"/>
      <c r="AS107" s="360"/>
      <c r="AT107" s="360"/>
      <c r="AU107" s="360"/>
      <c r="AV107" s="29"/>
      <c r="AW107" s="57"/>
    </row>
    <row r="108" spans="2:50" s="20" customFormat="1" ht="9" customHeight="1" thickTop="1" x14ac:dyDescent="0.3">
      <c r="B108" s="15"/>
      <c r="C108" s="30"/>
      <c r="D108" s="15"/>
      <c r="E108" s="15"/>
      <c r="F108" s="15"/>
      <c r="G108" s="15"/>
      <c r="H108" s="15"/>
      <c r="I108" s="15"/>
      <c r="J108" s="15"/>
      <c r="P108" s="26"/>
      <c r="R108" s="32"/>
      <c r="S108" s="28"/>
      <c r="AF108" s="31"/>
      <c r="AH108" s="32"/>
      <c r="AI108" s="28"/>
      <c r="AV108" s="31"/>
      <c r="AW108" s="32"/>
    </row>
    <row r="109" spans="2:50" s="20" customFormat="1" ht="9" customHeight="1" x14ac:dyDescent="0.3">
      <c r="B109" s="15"/>
      <c r="C109" s="30"/>
      <c r="D109" s="344" t="s">
        <v>3</v>
      </c>
      <c r="E109" s="344"/>
      <c r="F109" s="344"/>
      <c r="G109" s="344"/>
      <c r="H109" s="344"/>
      <c r="I109" s="344"/>
      <c r="J109" s="344"/>
      <c r="K109" s="344"/>
      <c r="L109" s="344"/>
      <c r="M109" s="15"/>
      <c r="N109" s="321" t="s">
        <v>49</v>
      </c>
      <c r="O109" s="321"/>
      <c r="P109" s="26"/>
      <c r="R109" s="33">
        <f>VLOOKUP(N109,Liste!A:B,2,FALSE)</f>
        <v>1</v>
      </c>
      <c r="S109" s="28"/>
      <c r="T109" s="344" t="s">
        <v>7</v>
      </c>
      <c r="U109" s="344"/>
      <c r="V109" s="344"/>
      <c r="W109" s="344"/>
      <c r="X109" s="344"/>
      <c r="Y109" s="344"/>
      <c r="Z109" s="344"/>
      <c r="AA109" s="344"/>
      <c r="AB109" s="344"/>
      <c r="AC109" s="15"/>
      <c r="AD109" s="321" t="s">
        <v>50</v>
      </c>
      <c r="AE109" s="321"/>
      <c r="AF109" s="31"/>
      <c r="AH109" s="33">
        <f>VLOOKUP(AD109,Liste!A:B,2,FALSE)</f>
        <v>0</v>
      </c>
      <c r="AI109" s="28"/>
      <c r="AJ109" s="344" t="s">
        <v>12</v>
      </c>
      <c r="AK109" s="344"/>
      <c r="AL109" s="344"/>
      <c r="AM109" s="344"/>
      <c r="AN109" s="344"/>
      <c r="AO109" s="344"/>
      <c r="AP109" s="344"/>
      <c r="AQ109" s="344"/>
      <c r="AR109" s="344"/>
      <c r="AS109" s="15"/>
      <c r="AT109" s="321" t="s">
        <v>50</v>
      </c>
      <c r="AU109" s="321"/>
      <c r="AV109" s="31"/>
      <c r="AW109" s="33">
        <f>VLOOKUP(AT109,Liste!A:B,2,FALSE)</f>
        <v>0</v>
      </c>
    </row>
    <row r="110" spans="2:50" s="20" customFormat="1" ht="9" customHeight="1" x14ac:dyDescent="0.3">
      <c r="B110" s="15"/>
      <c r="C110" s="30"/>
      <c r="D110" s="344"/>
      <c r="E110" s="344"/>
      <c r="F110" s="344"/>
      <c r="G110" s="344"/>
      <c r="H110" s="344"/>
      <c r="I110" s="344"/>
      <c r="J110" s="344"/>
      <c r="K110" s="344"/>
      <c r="L110" s="344"/>
      <c r="M110" s="15"/>
      <c r="N110" s="321"/>
      <c r="O110" s="321"/>
      <c r="P110" s="26"/>
      <c r="R110" s="32"/>
      <c r="S110" s="28"/>
      <c r="T110" s="344"/>
      <c r="U110" s="344"/>
      <c r="V110" s="344"/>
      <c r="W110" s="344"/>
      <c r="X110" s="344"/>
      <c r="Y110" s="344"/>
      <c r="Z110" s="344"/>
      <c r="AA110" s="344"/>
      <c r="AB110" s="344"/>
      <c r="AC110" s="15"/>
      <c r="AD110" s="321"/>
      <c r="AE110" s="321"/>
      <c r="AF110" s="31"/>
      <c r="AH110" s="32"/>
      <c r="AI110" s="28"/>
      <c r="AJ110" s="344"/>
      <c r="AK110" s="344"/>
      <c r="AL110" s="344"/>
      <c r="AM110" s="344"/>
      <c r="AN110" s="344"/>
      <c r="AO110" s="344"/>
      <c r="AP110" s="344"/>
      <c r="AQ110" s="344"/>
      <c r="AR110" s="344"/>
      <c r="AS110" s="15"/>
      <c r="AT110" s="321"/>
      <c r="AU110" s="321"/>
      <c r="AV110" s="31"/>
      <c r="AW110" s="32"/>
    </row>
    <row r="111" spans="2:50" s="20" customFormat="1" ht="9" customHeight="1" thickBot="1" x14ac:dyDescent="0.35">
      <c r="B111" s="15"/>
      <c r="C111" s="30"/>
      <c r="D111" s="34"/>
      <c r="E111" s="34"/>
      <c r="F111" s="34"/>
      <c r="G111" s="34"/>
      <c r="H111" s="34"/>
      <c r="I111" s="34"/>
      <c r="J111" s="34"/>
      <c r="K111" s="35"/>
      <c r="L111" s="35"/>
      <c r="N111" s="44"/>
      <c r="O111" s="44"/>
      <c r="P111" s="26"/>
      <c r="R111" s="32"/>
      <c r="S111" s="28"/>
      <c r="T111" s="34"/>
      <c r="U111" s="34"/>
      <c r="V111" s="34"/>
      <c r="W111" s="34"/>
      <c r="X111" s="34"/>
      <c r="Y111" s="34"/>
      <c r="Z111" s="34"/>
      <c r="AA111" s="35"/>
      <c r="AB111" s="35"/>
      <c r="AD111" s="45"/>
      <c r="AE111" s="45"/>
      <c r="AF111" s="31"/>
      <c r="AH111" s="32"/>
      <c r="AI111" s="36"/>
      <c r="AJ111" s="37"/>
      <c r="AK111" s="37"/>
      <c r="AL111" s="37"/>
      <c r="AM111" s="37"/>
      <c r="AN111" s="37"/>
      <c r="AO111" s="37"/>
      <c r="AP111" s="37"/>
      <c r="AQ111" s="37"/>
      <c r="AR111" s="37"/>
      <c r="AS111" s="37"/>
      <c r="AT111" s="37"/>
      <c r="AU111" s="37"/>
      <c r="AV111" s="38"/>
      <c r="AW111" s="32"/>
    </row>
    <row r="112" spans="2:50" s="20" customFormat="1" ht="9" customHeight="1" thickBot="1" x14ac:dyDescent="0.35">
      <c r="B112" s="15"/>
      <c r="C112" s="30"/>
      <c r="D112" s="344" t="s">
        <v>4</v>
      </c>
      <c r="E112" s="344"/>
      <c r="F112" s="344"/>
      <c r="G112" s="344"/>
      <c r="H112" s="344"/>
      <c r="I112" s="344"/>
      <c r="J112" s="344"/>
      <c r="K112" s="344"/>
      <c r="L112" s="344"/>
      <c r="N112" s="321" t="s">
        <v>50</v>
      </c>
      <c r="O112" s="321"/>
      <c r="P112" s="26"/>
      <c r="R112" s="33">
        <f>VLOOKUP(N112,Liste!A:B,2,FALSE)</f>
        <v>0</v>
      </c>
      <c r="S112" s="28"/>
      <c r="T112" s="344" t="s">
        <v>51</v>
      </c>
      <c r="U112" s="344"/>
      <c r="V112" s="344"/>
      <c r="W112" s="344"/>
      <c r="X112" s="344"/>
      <c r="Y112" s="344"/>
      <c r="Z112" s="344"/>
      <c r="AA112" s="344"/>
      <c r="AB112" s="344"/>
      <c r="AD112" s="321" t="s">
        <v>50</v>
      </c>
      <c r="AE112" s="321"/>
      <c r="AF112" s="31"/>
      <c r="AH112" s="33">
        <f>VLOOKUP(AD112,Liste!A:B,2,FALSE)</f>
        <v>0</v>
      </c>
      <c r="AW112" s="32"/>
    </row>
    <row r="113" spans="2:49" s="20" customFormat="1" ht="9" customHeight="1" x14ac:dyDescent="0.3">
      <c r="B113" s="15"/>
      <c r="C113" s="30"/>
      <c r="D113" s="344"/>
      <c r="E113" s="344"/>
      <c r="F113" s="344"/>
      <c r="G113" s="344"/>
      <c r="H113" s="344"/>
      <c r="I113" s="344"/>
      <c r="J113" s="344"/>
      <c r="K113" s="344"/>
      <c r="L113" s="344"/>
      <c r="N113" s="321"/>
      <c r="O113" s="321"/>
      <c r="P113" s="26"/>
      <c r="R113" s="32"/>
      <c r="S113" s="28"/>
      <c r="T113" s="344"/>
      <c r="U113" s="344"/>
      <c r="V113" s="344"/>
      <c r="W113" s="344"/>
      <c r="X113" s="344"/>
      <c r="Y113" s="344"/>
      <c r="Z113" s="344"/>
      <c r="AA113" s="344"/>
      <c r="AB113" s="344"/>
      <c r="AD113" s="321"/>
      <c r="AE113" s="321"/>
      <c r="AF113" s="31"/>
      <c r="AH113" s="32"/>
      <c r="AI113" s="21"/>
      <c r="AJ113" s="22"/>
      <c r="AK113" s="22"/>
      <c r="AL113" s="22"/>
      <c r="AM113" s="22"/>
      <c r="AN113" s="22"/>
      <c r="AO113" s="22"/>
      <c r="AP113" s="22"/>
      <c r="AQ113" s="22"/>
      <c r="AR113" s="22"/>
      <c r="AS113" s="22"/>
      <c r="AT113" s="22"/>
      <c r="AU113" s="22"/>
      <c r="AV113" s="23"/>
      <c r="AW113" s="32"/>
    </row>
    <row r="114" spans="2:49" s="20" customFormat="1" ht="9" customHeight="1" thickBot="1" x14ac:dyDescent="0.35">
      <c r="B114" s="15"/>
      <c r="C114" s="30"/>
      <c r="D114" s="34"/>
      <c r="E114" s="34"/>
      <c r="F114" s="34"/>
      <c r="G114" s="34"/>
      <c r="H114" s="34"/>
      <c r="I114" s="34"/>
      <c r="J114" s="34"/>
      <c r="K114" s="35"/>
      <c r="L114" s="35"/>
      <c r="N114" s="44"/>
      <c r="O114" s="44"/>
      <c r="P114" s="26"/>
      <c r="R114" s="32"/>
      <c r="S114" s="36"/>
      <c r="T114" s="37"/>
      <c r="U114" s="37"/>
      <c r="V114" s="37"/>
      <c r="W114" s="37"/>
      <c r="X114" s="37"/>
      <c r="Y114" s="37"/>
      <c r="Z114" s="37"/>
      <c r="AA114" s="37"/>
      <c r="AB114" s="37"/>
      <c r="AC114" s="37"/>
      <c r="AD114" s="37"/>
      <c r="AE114" s="37"/>
      <c r="AF114" s="38"/>
      <c r="AH114" s="32"/>
      <c r="AI114" s="28"/>
      <c r="AJ114" s="359" t="s">
        <v>13</v>
      </c>
      <c r="AK114" s="359"/>
      <c r="AL114" s="359"/>
      <c r="AM114" s="359"/>
      <c r="AN114" s="359"/>
      <c r="AO114" s="359"/>
      <c r="AP114" s="359"/>
      <c r="AQ114" s="359"/>
      <c r="AR114" s="359"/>
      <c r="AS114" s="359"/>
      <c r="AT114" s="359"/>
      <c r="AU114" s="359"/>
      <c r="AV114" s="29"/>
      <c r="AW114" s="57"/>
    </row>
    <row r="115" spans="2:49" s="20" customFormat="1" ht="9" customHeight="1" x14ac:dyDescent="0.3">
      <c r="B115" s="15"/>
      <c r="C115" s="30"/>
      <c r="D115" s="344" t="s">
        <v>5</v>
      </c>
      <c r="E115" s="344"/>
      <c r="F115" s="344"/>
      <c r="G115" s="344"/>
      <c r="H115" s="344"/>
      <c r="I115" s="344"/>
      <c r="J115" s="344"/>
      <c r="K115" s="344"/>
      <c r="L115" s="344"/>
      <c r="N115" s="321" t="s">
        <v>50</v>
      </c>
      <c r="O115" s="321"/>
      <c r="P115" s="26"/>
      <c r="R115" s="33">
        <f>VLOOKUP(N115,Liste!A:B,2,FALSE)</f>
        <v>0</v>
      </c>
      <c r="AH115" s="32"/>
      <c r="AI115" s="28"/>
      <c r="AJ115" s="359"/>
      <c r="AK115" s="359"/>
      <c r="AL115" s="359"/>
      <c r="AM115" s="359"/>
      <c r="AN115" s="359"/>
      <c r="AO115" s="359"/>
      <c r="AP115" s="359"/>
      <c r="AQ115" s="359"/>
      <c r="AR115" s="359"/>
      <c r="AS115" s="359"/>
      <c r="AT115" s="359"/>
      <c r="AU115" s="359"/>
      <c r="AV115" s="29"/>
      <c r="AW115" s="57"/>
    </row>
    <row r="116" spans="2:49" s="20" customFormat="1" ht="9" customHeight="1" thickBot="1" x14ac:dyDescent="0.35">
      <c r="B116" s="15"/>
      <c r="C116" s="30"/>
      <c r="D116" s="344"/>
      <c r="E116" s="344"/>
      <c r="F116" s="344"/>
      <c r="G116" s="344"/>
      <c r="H116" s="344"/>
      <c r="I116" s="344"/>
      <c r="J116" s="344"/>
      <c r="K116" s="344"/>
      <c r="L116" s="344"/>
      <c r="N116" s="321"/>
      <c r="O116" s="321"/>
      <c r="P116" s="26"/>
      <c r="R116" s="32"/>
      <c r="AH116" s="32"/>
      <c r="AI116" s="28"/>
      <c r="AJ116" s="360"/>
      <c r="AK116" s="360"/>
      <c r="AL116" s="360"/>
      <c r="AM116" s="360"/>
      <c r="AN116" s="360"/>
      <c r="AO116" s="360"/>
      <c r="AP116" s="360"/>
      <c r="AQ116" s="360"/>
      <c r="AR116" s="360"/>
      <c r="AS116" s="360"/>
      <c r="AT116" s="360"/>
      <c r="AU116" s="360"/>
      <c r="AV116" s="29"/>
      <c r="AW116" s="57"/>
    </row>
    <row r="117" spans="2:49" s="20" customFormat="1" ht="9" customHeight="1" thickTop="1" x14ac:dyDescent="0.3">
      <c r="B117" s="15"/>
      <c r="C117" s="30"/>
      <c r="D117" s="34"/>
      <c r="E117" s="34"/>
      <c r="F117" s="34"/>
      <c r="G117" s="34"/>
      <c r="H117" s="34"/>
      <c r="I117" s="34"/>
      <c r="J117" s="34"/>
      <c r="K117" s="35"/>
      <c r="L117" s="35"/>
      <c r="N117" s="44"/>
      <c r="O117" s="44"/>
      <c r="P117" s="26"/>
      <c r="R117" s="32"/>
      <c r="AH117" s="32"/>
      <c r="AI117" s="28"/>
      <c r="AV117" s="31"/>
      <c r="AW117" s="32"/>
    </row>
    <row r="118" spans="2:49" s="20" customFormat="1" ht="9" customHeight="1" thickBot="1" x14ac:dyDescent="0.35">
      <c r="B118" s="15"/>
      <c r="C118" s="30"/>
      <c r="D118" s="344" t="s">
        <v>18</v>
      </c>
      <c r="E118" s="344"/>
      <c r="F118" s="344"/>
      <c r="G118" s="344"/>
      <c r="H118" s="344"/>
      <c r="I118" s="344"/>
      <c r="J118" s="344"/>
      <c r="K118" s="344"/>
      <c r="L118" s="344"/>
      <c r="N118" s="321" t="s">
        <v>50</v>
      </c>
      <c r="O118" s="321"/>
      <c r="P118" s="26"/>
      <c r="R118" s="33">
        <f>VLOOKUP(N118,Liste!A:B,2,FALSE)</f>
        <v>0</v>
      </c>
      <c r="AH118" s="32"/>
      <c r="AI118" s="28"/>
      <c r="AJ118" s="344" t="s">
        <v>8</v>
      </c>
      <c r="AK118" s="344"/>
      <c r="AL118" s="344"/>
      <c r="AM118" s="344"/>
      <c r="AN118" s="344"/>
      <c r="AO118" s="344"/>
      <c r="AP118" s="344"/>
      <c r="AQ118" s="344"/>
      <c r="AR118" s="344"/>
      <c r="AS118" s="15"/>
      <c r="AT118" s="321" t="s">
        <v>50</v>
      </c>
      <c r="AU118" s="321"/>
      <c r="AV118" s="31"/>
      <c r="AW118" s="33">
        <f>VLOOKUP(AT118,Liste!A:B,2,FALSE)</f>
        <v>0</v>
      </c>
    </row>
    <row r="119" spans="2:49" s="20" customFormat="1" ht="9" customHeight="1" x14ac:dyDescent="0.3">
      <c r="B119" s="15"/>
      <c r="C119" s="30"/>
      <c r="D119" s="344"/>
      <c r="E119" s="344"/>
      <c r="F119" s="344"/>
      <c r="G119" s="344"/>
      <c r="H119" s="344"/>
      <c r="I119" s="344"/>
      <c r="J119" s="344"/>
      <c r="K119" s="344"/>
      <c r="L119" s="344"/>
      <c r="N119" s="321"/>
      <c r="O119" s="321"/>
      <c r="P119" s="26"/>
      <c r="R119" s="32"/>
      <c r="S119" s="21"/>
      <c r="T119" s="22"/>
      <c r="U119" s="22"/>
      <c r="V119" s="22"/>
      <c r="W119" s="22"/>
      <c r="X119" s="22"/>
      <c r="Y119" s="22"/>
      <c r="Z119" s="22"/>
      <c r="AA119" s="22"/>
      <c r="AB119" s="22"/>
      <c r="AC119" s="22"/>
      <c r="AD119" s="22"/>
      <c r="AE119" s="22"/>
      <c r="AF119" s="23"/>
      <c r="AH119" s="32"/>
      <c r="AI119" s="28"/>
      <c r="AJ119" s="344"/>
      <c r="AK119" s="344"/>
      <c r="AL119" s="344"/>
      <c r="AM119" s="344"/>
      <c r="AN119" s="344"/>
      <c r="AO119" s="344"/>
      <c r="AP119" s="344"/>
      <c r="AQ119" s="344"/>
      <c r="AR119" s="344"/>
      <c r="AS119" s="15"/>
      <c r="AT119" s="321"/>
      <c r="AU119" s="321"/>
      <c r="AV119" s="31"/>
      <c r="AW119" s="32"/>
    </row>
    <row r="120" spans="2:49" s="20" customFormat="1" ht="9" customHeight="1" thickBot="1" x14ac:dyDescent="0.35">
      <c r="B120" s="15"/>
      <c r="C120" s="30"/>
      <c r="D120" s="34"/>
      <c r="E120" s="34"/>
      <c r="F120" s="34"/>
      <c r="G120" s="34"/>
      <c r="H120" s="34"/>
      <c r="I120" s="34"/>
      <c r="J120" s="34"/>
      <c r="K120" s="35"/>
      <c r="L120" s="35"/>
      <c r="N120" s="44"/>
      <c r="O120" s="44"/>
      <c r="P120" s="26"/>
      <c r="R120" s="32"/>
      <c r="S120" s="28"/>
      <c r="T120" s="359" t="s">
        <v>14</v>
      </c>
      <c r="U120" s="359"/>
      <c r="V120" s="359"/>
      <c r="W120" s="359"/>
      <c r="X120" s="359"/>
      <c r="Y120" s="359"/>
      <c r="Z120" s="359"/>
      <c r="AA120" s="359"/>
      <c r="AB120" s="359"/>
      <c r="AC120" s="359"/>
      <c r="AD120" s="359"/>
      <c r="AE120" s="359"/>
      <c r="AF120" s="31"/>
      <c r="AH120" s="32"/>
      <c r="AI120" s="36"/>
      <c r="AJ120" s="37"/>
      <c r="AK120" s="37"/>
      <c r="AL120" s="37"/>
      <c r="AM120" s="37"/>
      <c r="AN120" s="37"/>
      <c r="AO120" s="37"/>
      <c r="AP120" s="37"/>
      <c r="AQ120" s="37"/>
      <c r="AR120" s="37"/>
      <c r="AS120" s="37"/>
      <c r="AT120" s="37"/>
      <c r="AU120" s="37"/>
      <c r="AV120" s="38"/>
      <c r="AW120" s="32"/>
    </row>
    <row r="121" spans="2:49" s="20" customFormat="1" ht="9" customHeight="1" thickBot="1" x14ac:dyDescent="0.35">
      <c r="B121" s="15"/>
      <c r="C121" s="30"/>
      <c r="D121" s="344" t="s">
        <v>19</v>
      </c>
      <c r="E121" s="344"/>
      <c r="F121" s="344"/>
      <c r="G121" s="344"/>
      <c r="H121" s="344"/>
      <c r="I121" s="344"/>
      <c r="J121" s="344"/>
      <c r="K121" s="344"/>
      <c r="L121" s="344"/>
      <c r="N121" s="321" t="s">
        <v>49</v>
      </c>
      <c r="O121" s="321"/>
      <c r="P121" s="26"/>
      <c r="R121" s="33">
        <f>VLOOKUP(N121,Liste!A:B,2,FALSE)</f>
        <v>1</v>
      </c>
      <c r="S121" s="28"/>
      <c r="T121" s="359"/>
      <c r="U121" s="359"/>
      <c r="V121" s="359"/>
      <c r="W121" s="359"/>
      <c r="X121" s="359"/>
      <c r="Y121" s="359"/>
      <c r="Z121" s="359"/>
      <c r="AA121" s="359"/>
      <c r="AB121" s="359"/>
      <c r="AC121" s="359"/>
      <c r="AD121" s="359"/>
      <c r="AE121" s="359"/>
      <c r="AF121" s="31"/>
      <c r="AH121" s="32"/>
      <c r="AW121" s="32"/>
    </row>
    <row r="122" spans="2:49" s="20" customFormat="1" ht="9" customHeight="1" thickBot="1" x14ac:dyDescent="0.35">
      <c r="B122" s="15"/>
      <c r="C122" s="30"/>
      <c r="D122" s="344"/>
      <c r="E122" s="344"/>
      <c r="F122" s="344"/>
      <c r="G122" s="344"/>
      <c r="H122" s="344"/>
      <c r="I122" s="344"/>
      <c r="J122" s="344"/>
      <c r="K122" s="344"/>
      <c r="L122" s="344"/>
      <c r="N122" s="321"/>
      <c r="O122" s="321"/>
      <c r="P122" s="26"/>
      <c r="R122" s="32"/>
      <c r="S122" s="28"/>
      <c r="T122" s="360"/>
      <c r="U122" s="360"/>
      <c r="V122" s="360"/>
      <c r="W122" s="360"/>
      <c r="X122" s="360"/>
      <c r="Y122" s="360"/>
      <c r="Z122" s="360"/>
      <c r="AA122" s="360"/>
      <c r="AB122" s="360"/>
      <c r="AC122" s="360"/>
      <c r="AD122" s="360"/>
      <c r="AE122" s="360"/>
      <c r="AF122" s="31"/>
      <c r="AH122" s="32"/>
      <c r="AI122" s="21"/>
      <c r="AJ122" s="22"/>
      <c r="AK122" s="22"/>
      <c r="AL122" s="22"/>
      <c r="AM122" s="22"/>
      <c r="AN122" s="22"/>
      <c r="AO122" s="22"/>
      <c r="AP122" s="22"/>
      <c r="AQ122" s="22"/>
      <c r="AR122" s="22"/>
      <c r="AS122" s="22"/>
      <c r="AT122" s="22"/>
      <c r="AU122" s="22"/>
      <c r="AV122" s="23"/>
      <c r="AW122" s="32"/>
    </row>
    <row r="123" spans="2:49" s="20" customFormat="1" ht="9" customHeight="1" thickTop="1" x14ac:dyDescent="0.3">
      <c r="B123" s="15"/>
      <c r="C123" s="30"/>
      <c r="D123" s="34"/>
      <c r="E123" s="34"/>
      <c r="F123" s="34"/>
      <c r="G123" s="34"/>
      <c r="H123" s="34"/>
      <c r="I123" s="34"/>
      <c r="J123" s="34"/>
      <c r="K123" s="35"/>
      <c r="L123" s="35"/>
      <c r="N123" s="44"/>
      <c r="O123" s="44"/>
      <c r="P123" s="26"/>
      <c r="R123" s="32"/>
      <c r="S123" s="28"/>
      <c r="Z123" s="15"/>
      <c r="AF123" s="31"/>
      <c r="AH123" s="32"/>
      <c r="AI123" s="28"/>
      <c r="AJ123" s="359" t="s">
        <v>10</v>
      </c>
      <c r="AK123" s="359"/>
      <c r="AL123" s="359"/>
      <c r="AM123" s="359"/>
      <c r="AN123" s="359"/>
      <c r="AO123" s="359"/>
      <c r="AP123" s="359"/>
      <c r="AQ123" s="359"/>
      <c r="AR123" s="359"/>
      <c r="AS123" s="359"/>
      <c r="AT123" s="359"/>
      <c r="AU123" s="359"/>
      <c r="AV123" s="29"/>
      <c r="AW123" s="57"/>
    </row>
    <row r="124" spans="2:49" s="20" customFormat="1" ht="9" customHeight="1" x14ac:dyDescent="0.3">
      <c r="B124" s="15"/>
      <c r="C124" s="30"/>
      <c r="D124" s="344" t="s">
        <v>20</v>
      </c>
      <c r="E124" s="344"/>
      <c r="F124" s="344"/>
      <c r="G124" s="344"/>
      <c r="H124" s="344"/>
      <c r="I124" s="344"/>
      <c r="J124" s="344"/>
      <c r="K124" s="344"/>
      <c r="L124" s="344"/>
      <c r="N124" s="321" t="s">
        <v>49</v>
      </c>
      <c r="O124" s="321"/>
      <c r="P124" s="26"/>
      <c r="R124" s="33">
        <f>VLOOKUP(N124,Liste!A:B,2,FALSE)</f>
        <v>1</v>
      </c>
      <c r="S124" s="28"/>
      <c r="T124" s="344" t="s">
        <v>15</v>
      </c>
      <c r="U124" s="344"/>
      <c r="V124" s="344"/>
      <c r="W124" s="344"/>
      <c r="X124" s="344"/>
      <c r="Y124" s="344"/>
      <c r="Z124" s="344"/>
      <c r="AA124" s="344"/>
      <c r="AB124" s="344"/>
      <c r="AC124" s="15"/>
      <c r="AD124" s="321" t="s">
        <v>50</v>
      </c>
      <c r="AE124" s="321"/>
      <c r="AF124" s="31"/>
      <c r="AH124" s="33">
        <f>VLOOKUP(AD124,Liste!A:B,2,FALSE)</f>
        <v>0</v>
      </c>
      <c r="AI124" s="28"/>
      <c r="AJ124" s="359"/>
      <c r="AK124" s="359"/>
      <c r="AL124" s="359"/>
      <c r="AM124" s="359"/>
      <c r="AN124" s="359"/>
      <c r="AO124" s="359"/>
      <c r="AP124" s="359"/>
      <c r="AQ124" s="359"/>
      <c r="AR124" s="359"/>
      <c r="AS124" s="359"/>
      <c r="AT124" s="359"/>
      <c r="AU124" s="359"/>
      <c r="AV124" s="29"/>
      <c r="AW124" s="57"/>
    </row>
    <row r="125" spans="2:49" s="20" customFormat="1" ht="9" customHeight="1" thickBot="1" x14ac:dyDescent="0.35">
      <c r="B125" s="15"/>
      <c r="C125" s="30"/>
      <c r="D125" s="344"/>
      <c r="E125" s="344"/>
      <c r="F125" s="344"/>
      <c r="G125" s="344"/>
      <c r="H125" s="344"/>
      <c r="I125" s="344"/>
      <c r="J125" s="344"/>
      <c r="K125" s="344"/>
      <c r="L125" s="344"/>
      <c r="N125" s="321"/>
      <c r="O125" s="321"/>
      <c r="P125" s="26"/>
      <c r="R125" s="32"/>
      <c r="S125" s="28"/>
      <c r="T125" s="344"/>
      <c r="U125" s="344"/>
      <c r="V125" s="344"/>
      <c r="W125" s="344"/>
      <c r="X125" s="344"/>
      <c r="Y125" s="344"/>
      <c r="Z125" s="344"/>
      <c r="AA125" s="344"/>
      <c r="AB125" s="344"/>
      <c r="AC125" s="15"/>
      <c r="AD125" s="321"/>
      <c r="AE125" s="321"/>
      <c r="AF125" s="31"/>
      <c r="AH125" s="32"/>
      <c r="AI125" s="28"/>
      <c r="AJ125" s="360"/>
      <c r="AK125" s="360"/>
      <c r="AL125" s="360"/>
      <c r="AM125" s="360"/>
      <c r="AN125" s="360"/>
      <c r="AO125" s="360"/>
      <c r="AP125" s="360"/>
      <c r="AQ125" s="360"/>
      <c r="AR125" s="360"/>
      <c r="AS125" s="360"/>
      <c r="AT125" s="360"/>
      <c r="AU125" s="360"/>
      <c r="AV125" s="29"/>
      <c r="AW125" s="57"/>
    </row>
    <row r="126" spans="2:49" s="20" customFormat="1" ht="9" customHeight="1" thickTop="1" x14ac:dyDescent="0.3">
      <c r="B126" s="15"/>
      <c r="C126" s="30"/>
      <c r="D126" s="34"/>
      <c r="E126" s="34"/>
      <c r="F126" s="34"/>
      <c r="G126" s="34"/>
      <c r="H126" s="34"/>
      <c r="I126" s="34"/>
      <c r="J126" s="34"/>
      <c r="K126" s="35"/>
      <c r="L126" s="35"/>
      <c r="N126" s="44"/>
      <c r="O126" s="44"/>
      <c r="P126" s="26"/>
      <c r="R126" s="32"/>
      <c r="S126" s="28"/>
      <c r="T126" s="34"/>
      <c r="U126" s="34"/>
      <c r="V126" s="34"/>
      <c r="W126" s="34"/>
      <c r="X126" s="34"/>
      <c r="Y126" s="34"/>
      <c r="Z126" s="34"/>
      <c r="AA126" s="35"/>
      <c r="AB126" s="35"/>
      <c r="AD126" s="45"/>
      <c r="AE126" s="45"/>
      <c r="AF126" s="31"/>
      <c r="AH126" s="32"/>
      <c r="AI126" s="28"/>
      <c r="AV126" s="31"/>
      <c r="AW126" s="32"/>
    </row>
    <row r="127" spans="2:49" s="20" customFormat="1" ht="9" customHeight="1" x14ac:dyDescent="0.3">
      <c r="B127" s="15"/>
      <c r="C127" s="30"/>
      <c r="D127" s="344" t="s">
        <v>6</v>
      </c>
      <c r="E127" s="344"/>
      <c r="F127" s="344"/>
      <c r="G127" s="344"/>
      <c r="H127" s="344"/>
      <c r="I127" s="344"/>
      <c r="J127" s="344"/>
      <c r="K127" s="344"/>
      <c r="L127" s="344"/>
      <c r="N127" s="321" t="s">
        <v>50</v>
      </c>
      <c r="O127" s="321"/>
      <c r="P127" s="26"/>
      <c r="R127" s="33">
        <f>VLOOKUP(N127,Liste!A:B,2,FALSE)</f>
        <v>0</v>
      </c>
      <c r="S127" s="28"/>
      <c r="T127" s="344" t="s">
        <v>9</v>
      </c>
      <c r="U127" s="344"/>
      <c r="V127" s="344"/>
      <c r="W127" s="344"/>
      <c r="X127" s="344"/>
      <c r="Y127" s="344"/>
      <c r="Z127" s="344"/>
      <c r="AA127" s="344"/>
      <c r="AB127" s="344"/>
      <c r="AD127" s="321" t="s">
        <v>50</v>
      </c>
      <c r="AE127" s="321"/>
      <c r="AF127" s="31"/>
      <c r="AH127" s="33">
        <f>VLOOKUP(AD127,Liste!A:B,2,FALSE)</f>
        <v>0</v>
      </c>
      <c r="AI127" s="28"/>
      <c r="AJ127" s="344" t="s">
        <v>16</v>
      </c>
      <c r="AK127" s="344"/>
      <c r="AL127" s="344"/>
      <c r="AM127" s="344"/>
      <c r="AN127" s="344"/>
      <c r="AO127" s="344"/>
      <c r="AP127" s="344"/>
      <c r="AQ127" s="344"/>
      <c r="AR127" s="344"/>
      <c r="AS127" s="15"/>
      <c r="AT127" s="321" t="s">
        <v>50</v>
      </c>
      <c r="AU127" s="321"/>
      <c r="AV127" s="31"/>
      <c r="AW127" s="33">
        <f>VLOOKUP(AT127,Liste!A:B,2,FALSE)</f>
        <v>0</v>
      </c>
    </row>
    <row r="128" spans="2:49" s="20" customFormat="1" ht="9" customHeight="1" x14ac:dyDescent="0.3">
      <c r="B128" s="15"/>
      <c r="C128" s="30"/>
      <c r="D128" s="344"/>
      <c r="E128" s="344"/>
      <c r="F128" s="344"/>
      <c r="G128" s="344"/>
      <c r="H128" s="344"/>
      <c r="I128" s="344"/>
      <c r="J128" s="344"/>
      <c r="K128" s="344"/>
      <c r="L128" s="344"/>
      <c r="N128" s="321"/>
      <c r="O128" s="321"/>
      <c r="P128" s="26"/>
      <c r="R128" s="32"/>
      <c r="S128" s="28"/>
      <c r="T128" s="344"/>
      <c r="U128" s="344"/>
      <c r="V128" s="344"/>
      <c r="W128" s="344"/>
      <c r="X128" s="344"/>
      <c r="Y128" s="344"/>
      <c r="Z128" s="344"/>
      <c r="AA128" s="344"/>
      <c r="AB128" s="344"/>
      <c r="AD128" s="321"/>
      <c r="AE128" s="321"/>
      <c r="AF128" s="31"/>
      <c r="AH128" s="32"/>
      <c r="AI128" s="28"/>
      <c r="AJ128" s="344"/>
      <c r="AK128" s="344"/>
      <c r="AL128" s="344"/>
      <c r="AM128" s="344"/>
      <c r="AN128" s="344"/>
      <c r="AO128" s="344"/>
      <c r="AP128" s="344"/>
      <c r="AQ128" s="344"/>
      <c r="AR128" s="344"/>
      <c r="AS128" s="15"/>
      <c r="AT128" s="321"/>
      <c r="AU128" s="321"/>
      <c r="AV128" s="31"/>
      <c r="AW128" s="32"/>
    </row>
    <row r="129" spans="2:50" s="20" customFormat="1" ht="9" customHeight="1" thickBot="1" x14ac:dyDescent="0.35">
      <c r="B129" s="15"/>
      <c r="C129" s="39"/>
      <c r="D129" s="40"/>
      <c r="E129" s="40"/>
      <c r="F129" s="40"/>
      <c r="G129" s="40"/>
      <c r="H129" s="40"/>
      <c r="I129" s="40"/>
      <c r="J129" s="40"/>
      <c r="K129" s="41"/>
      <c r="L129" s="41"/>
      <c r="M129" s="41"/>
      <c r="N129" s="41"/>
      <c r="O129" s="41"/>
      <c r="P129" s="42"/>
      <c r="R129" s="32"/>
      <c r="S129" s="36"/>
      <c r="T129" s="37"/>
      <c r="U129" s="37"/>
      <c r="V129" s="37"/>
      <c r="W129" s="37"/>
      <c r="X129" s="37"/>
      <c r="Y129" s="37"/>
      <c r="Z129" s="37"/>
      <c r="AA129" s="37"/>
      <c r="AB129" s="37"/>
      <c r="AC129" s="37"/>
      <c r="AD129" s="37"/>
      <c r="AE129" s="37"/>
      <c r="AF129" s="38"/>
      <c r="AH129" s="32"/>
      <c r="AI129" s="36"/>
      <c r="AJ129" s="37"/>
      <c r="AK129" s="37"/>
      <c r="AL129" s="37"/>
      <c r="AM129" s="37"/>
      <c r="AN129" s="37"/>
      <c r="AO129" s="37"/>
      <c r="AP129" s="37"/>
      <c r="AQ129" s="37"/>
      <c r="AR129" s="37"/>
      <c r="AS129" s="37"/>
      <c r="AT129" s="37"/>
      <c r="AU129" s="37"/>
      <c r="AV129" s="38"/>
      <c r="AW129" s="32"/>
    </row>
    <row r="130" spans="2:50" ht="9" customHeight="1" thickTop="1" x14ac:dyDescent="0.3"/>
    <row r="132" spans="2:50" ht="9" customHeight="1" x14ac:dyDescent="0.3">
      <c r="B132" s="269" t="s">
        <v>53</v>
      </c>
      <c r="C132" s="269"/>
      <c r="D132" s="270" t="s">
        <v>63</v>
      </c>
      <c r="E132" s="270"/>
      <c r="F132" s="270"/>
      <c r="G132" s="270"/>
      <c r="H132" s="270"/>
      <c r="I132" s="270"/>
      <c r="J132" s="270"/>
      <c r="K132" s="270"/>
      <c r="L132" s="270"/>
      <c r="M132" s="270"/>
      <c r="N132" s="270"/>
      <c r="O132" s="270"/>
      <c r="P132" s="270"/>
      <c r="Q132" s="270"/>
      <c r="R132" s="54"/>
      <c r="S132" s="47"/>
      <c r="T132" s="47"/>
      <c r="U132" s="47"/>
      <c r="V132" s="47"/>
      <c r="W132" s="47"/>
      <c r="X132" s="47"/>
      <c r="Y132" s="47"/>
      <c r="Z132" s="47"/>
      <c r="AA132" s="47"/>
      <c r="AB132" s="47"/>
      <c r="AC132" s="47"/>
      <c r="AD132" s="47"/>
      <c r="AE132" s="47"/>
      <c r="AF132" s="47"/>
      <c r="AG132" s="47"/>
      <c r="AH132" s="54"/>
      <c r="AI132" s="47"/>
      <c r="AJ132" s="47"/>
      <c r="AK132" s="47"/>
      <c r="AL132" s="47"/>
      <c r="AM132" s="47"/>
      <c r="AN132" s="47"/>
      <c r="AO132" s="47"/>
      <c r="AP132" s="47"/>
      <c r="AQ132" s="47"/>
      <c r="AR132" s="47"/>
      <c r="AS132" s="47"/>
      <c r="AT132" s="47"/>
      <c r="AU132" s="47"/>
      <c r="AV132" s="47"/>
      <c r="AW132" s="59"/>
      <c r="AX132" s="43"/>
    </row>
    <row r="133" spans="2:50" ht="9" customHeight="1" x14ac:dyDescent="0.3">
      <c r="B133" s="269"/>
      <c r="C133" s="269"/>
      <c r="D133" s="270"/>
      <c r="E133" s="270"/>
      <c r="F133" s="270"/>
      <c r="G133" s="270"/>
      <c r="H133" s="270"/>
      <c r="I133" s="270"/>
      <c r="J133" s="270"/>
      <c r="K133" s="270"/>
      <c r="L133" s="270"/>
      <c r="M133" s="270"/>
      <c r="N133" s="270"/>
      <c r="O133" s="270"/>
      <c r="P133" s="270"/>
      <c r="Q133" s="270"/>
      <c r="R133" s="54"/>
      <c r="S133" s="346" t="s">
        <v>64</v>
      </c>
      <c r="T133" s="346"/>
      <c r="U133" s="346"/>
      <c r="V133" s="346"/>
      <c r="W133" s="346"/>
      <c r="X133" s="47"/>
      <c r="Y133" s="47"/>
      <c r="Z133" s="47"/>
      <c r="AA133" s="47"/>
      <c r="AB133" s="47"/>
      <c r="AC133" s="47"/>
      <c r="AD133" s="47"/>
      <c r="AE133" s="47"/>
      <c r="AF133" s="47"/>
      <c r="AG133" s="47"/>
      <c r="AH133" s="54"/>
      <c r="AI133" s="47"/>
      <c r="AJ133" s="47"/>
      <c r="AK133" s="47"/>
      <c r="AL133" s="47"/>
      <c r="AM133" s="47"/>
      <c r="AN133" s="47"/>
      <c r="AO133" s="47"/>
      <c r="AP133" s="47"/>
      <c r="AQ133" s="346" t="s">
        <v>64</v>
      </c>
      <c r="AR133" s="346"/>
      <c r="AS133" s="346"/>
      <c r="AT133" s="346"/>
      <c r="AU133" s="346"/>
      <c r="AV133" s="47"/>
      <c r="AW133" s="59"/>
      <c r="AX133" s="43"/>
    </row>
    <row r="134" spans="2:50" ht="9" customHeight="1" x14ac:dyDescent="0.3">
      <c r="D134" s="4"/>
      <c r="E134" s="4"/>
      <c r="F134" s="4"/>
      <c r="G134" s="4"/>
      <c r="H134" s="4"/>
      <c r="I134" s="4"/>
      <c r="J134" s="4"/>
      <c r="S134" s="346"/>
      <c r="T134" s="346"/>
      <c r="U134" s="346"/>
      <c r="V134" s="346"/>
      <c r="W134" s="346"/>
      <c r="AQ134" s="346"/>
      <c r="AR134" s="346"/>
      <c r="AS134" s="346"/>
      <c r="AT134" s="346"/>
      <c r="AU134" s="346"/>
    </row>
    <row r="135" spans="2:50" ht="9" customHeight="1" x14ac:dyDescent="0.3">
      <c r="D135" s="4"/>
      <c r="E135" s="4"/>
      <c r="F135" s="4"/>
      <c r="G135" s="4"/>
      <c r="H135" s="4"/>
      <c r="I135" s="4"/>
      <c r="J135" s="4"/>
      <c r="Z135" s="9"/>
      <c r="AA135" s="9"/>
    </row>
    <row r="136" spans="2:50" ht="9" customHeight="1" x14ac:dyDescent="0.3">
      <c r="D136" s="347" t="s">
        <v>62</v>
      </c>
      <c r="E136" s="348"/>
      <c r="F136" s="348"/>
      <c r="G136" s="348"/>
      <c r="H136" s="348"/>
      <c r="I136" s="348"/>
      <c r="J136" s="348"/>
      <c r="K136" s="348"/>
      <c r="L136" s="348"/>
      <c r="M136" s="348"/>
      <c r="N136" s="348"/>
      <c r="O136" s="348"/>
      <c r="P136" s="349"/>
      <c r="S136" s="353">
        <v>108</v>
      </c>
      <c r="T136" s="354"/>
      <c r="U136" s="354"/>
      <c r="V136" s="354"/>
      <c r="W136" s="355"/>
      <c r="Z136" s="9"/>
      <c r="AA136" s="9"/>
      <c r="AB136" s="347" t="s">
        <v>22</v>
      </c>
      <c r="AC136" s="348"/>
      <c r="AD136" s="348"/>
      <c r="AE136" s="348"/>
      <c r="AF136" s="348"/>
      <c r="AG136" s="348"/>
      <c r="AH136" s="348"/>
      <c r="AI136" s="348"/>
      <c r="AJ136" s="348"/>
      <c r="AK136" s="348"/>
      <c r="AL136" s="348"/>
      <c r="AM136" s="348"/>
      <c r="AN136" s="348"/>
      <c r="AO136" s="349"/>
      <c r="AQ136" s="353">
        <v>2</v>
      </c>
      <c r="AR136" s="354"/>
      <c r="AS136" s="354"/>
      <c r="AT136" s="354"/>
      <c r="AU136" s="355"/>
    </row>
    <row r="137" spans="2:50" ht="9" customHeight="1" x14ac:dyDescent="0.3">
      <c r="D137" s="350"/>
      <c r="E137" s="351"/>
      <c r="F137" s="351"/>
      <c r="G137" s="351"/>
      <c r="H137" s="351"/>
      <c r="I137" s="351"/>
      <c r="J137" s="351"/>
      <c r="K137" s="351"/>
      <c r="L137" s="351"/>
      <c r="M137" s="351"/>
      <c r="N137" s="351"/>
      <c r="O137" s="351"/>
      <c r="P137" s="352"/>
      <c r="S137" s="356"/>
      <c r="T137" s="357"/>
      <c r="U137" s="357"/>
      <c r="V137" s="357"/>
      <c r="W137" s="358"/>
      <c r="Z137" s="9"/>
      <c r="AA137" s="9"/>
      <c r="AB137" s="350"/>
      <c r="AC137" s="351"/>
      <c r="AD137" s="351"/>
      <c r="AE137" s="351"/>
      <c r="AF137" s="351"/>
      <c r="AG137" s="351"/>
      <c r="AH137" s="351"/>
      <c r="AI137" s="351"/>
      <c r="AJ137" s="351"/>
      <c r="AK137" s="351"/>
      <c r="AL137" s="351"/>
      <c r="AM137" s="351"/>
      <c r="AN137" s="351"/>
      <c r="AO137" s="352"/>
      <c r="AQ137" s="356"/>
      <c r="AR137" s="357"/>
      <c r="AS137" s="357"/>
      <c r="AT137" s="357"/>
      <c r="AU137" s="358"/>
    </row>
    <row r="138" spans="2:50" ht="9" customHeight="1" x14ac:dyDescent="0.3">
      <c r="D138" s="1"/>
      <c r="E138" s="1"/>
      <c r="F138" s="1"/>
      <c r="G138" s="1"/>
      <c r="H138" s="1"/>
      <c r="I138" s="1"/>
      <c r="J138" s="1"/>
      <c r="K138" s="7"/>
      <c r="L138" s="7"/>
      <c r="M138" s="7"/>
      <c r="N138" s="7"/>
      <c r="O138" s="7"/>
      <c r="P138" s="7"/>
      <c r="Z138" s="9"/>
      <c r="AA138" s="9"/>
      <c r="AB138" s="1"/>
      <c r="AC138" s="1"/>
      <c r="AD138" s="1"/>
      <c r="AE138" s="1"/>
      <c r="AF138" s="1"/>
      <c r="AG138" s="1"/>
      <c r="AH138" s="58"/>
      <c r="AI138" s="7"/>
      <c r="AJ138" s="7"/>
      <c r="AK138" s="7"/>
      <c r="AL138" s="7"/>
      <c r="AM138" s="7"/>
      <c r="AN138" s="7"/>
      <c r="AO138" s="7"/>
    </row>
    <row r="139" spans="2:50" ht="9" customHeight="1" x14ac:dyDescent="0.3">
      <c r="D139" s="347" t="s">
        <v>21</v>
      </c>
      <c r="E139" s="348"/>
      <c r="F139" s="348"/>
      <c r="G139" s="348"/>
      <c r="H139" s="348"/>
      <c r="I139" s="348"/>
      <c r="J139" s="348"/>
      <c r="K139" s="348"/>
      <c r="L139" s="348"/>
      <c r="M139" s="348"/>
      <c r="N139" s="348"/>
      <c r="O139" s="348"/>
      <c r="P139" s="349"/>
      <c r="S139" s="353">
        <v>0</v>
      </c>
      <c r="T139" s="354"/>
      <c r="U139" s="354"/>
      <c r="V139" s="354"/>
      <c r="W139" s="355"/>
      <c r="Z139" s="9"/>
      <c r="AA139" s="9"/>
      <c r="AB139" s="347" t="s">
        <v>23</v>
      </c>
      <c r="AC139" s="348"/>
      <c r="AD139" s="348"/>
      <c r="AE139" s="348"/>
      <c r="AF139" s="348"/>
      <c r="AG139" s="348"/>
      <c r="AH139" s="348"/>
      <c r="AI139" s="348"/>
      <c r="AJ139" s="348"/>
      <c r="AK139" s="348"/>
      <c r="AL139" s="348"/>
      <c r="AM139" s="348"/>
      <c r="AN139" s="348"/>
      <c r="AO139" s="349"/>
      <c r="AQ139" s="353">
        <v>0</v>
      </c>
      <c r="AR139" s="354"/>
      <c r="AS139" s="354"/>
      <c r="AT139" s="354"/>
      <c r="AU139" s="355"/>
    </row>
    <row r="140" spans="2:50" ht="9" customHeight="1" x14ac:dyDescent="0.3">
      <c r="D140" s="350"/>
      <c r="E140" s="351"/>
      <c r="F140" s="351"/>
      <c r="G140" s="351"/>
      <c r="H140" s="351"/>
      <c r="I140" s="351"/>
      <c r="J140" s="351"/>
      <c r="K140" s="351"/>
      <c r="L140" s="351"/>
      <c r="M140" s="351"/>
      <c r="N140" s="351"/>
      <c r="O140" s="351"/>
      <c r="P140" s="352"/>
      <c r="S140" s="356"/>
      <c r="T140" s="357"/>
      <c r="U140" s="357"/>
      <c r="V140" s="357"/>
      <c r="W140" s="358"/>
      <c r="Z140" s="9"/>
      <c r="AA140" s="9"/>
      <c r="AB140" s="350"/>
      <c r="AC140" s="351"/>
      <c r="AD140" s="351"/>
      <c r="AE140" s="351"/>
      <c r="AF140" s="351"/>
      <c r="AG140" s="351"/>
      <c r="AH140" s="351"/>
      <c r="AI140" s="351"/>
      <c r="AJ140" s="351"/>
      <c r="AK140" s="351"/>
      <c r="AL140" s="351"/>
      <c r="AM140" s="351"/>
      <c r="AN140" s="351"/>
      <c r="AO140" s="352"/>
      <c r="AQ140" s="356"/>
      <c r="AR140" s="357"/>
      <c r="AS140" s="357"/>
      <c r="AT140" s="357"/>
      <c r="AU140" s="358"/>
    </row>
    <row r="141" spans="2:50" ht="9" customHeight="1" x14ac:dyDescent="0.3">
      <c r="D141" s="1"/>
      <c r="E141" s="1"/>
      <c r="F141" s="1"/>
      <c r="G141" s="1"/>
      <c r="H141" s="1"/>
      <c r="I141" s="1"/>
      <c r="J141" s="1"/>
      <c r="K141" s="7"/>
      <c r="L141" s="7"/>
      <c r="M141" s="7"/>
      <c r="N141" s="7"/>
      <c r="O141" s="7"/>
      <c r="P141" s="7"/>
      <c r="Z141" s="9"/>
      <c r="AA141" s="9"/>
      <c r="AB141" s="1"/>
      <c r="AC141" s="1"/>
      <c r="AD141" s="1"/>
      <c r="AE141" s="1"/>
      <c r="AF141" s="1"/>
      <c r="AG141" s="1"/>
      <c r="AH141" s="58"/>
      <c r="AI141" s="7"/>
      <c r="AJ141" s="7"/>
      <c r="AK141" s="7"/>
      <c r="AL141" s="7"/>
      <c r="AM141" s="7"/>
      <c r="AN141" s="7"/>
      <c r="AO141" s="7"/>
    </row>
    <row r="142" spans="2:50" ht="9" customHeight="1" x14ac:dyDescent="0.3">
      <c r="D142" s="347" t="s">
        <v>24</v>
      </c>
      <c r="E142" s="348"/>
      <c r="F142" s="348"/>
      <c r="G142" s="348"/>
      <c r="H142" s="348"/>
      <c r="I142" s="348"/>
      <c r="J142" s="348"/>
      <c r="K142" s="348"/>
      <c r="L142" s="348"/>
      <c r="M142" s="348"/>
      <c r="N142" s="348"/>
      <c r="O142" s="348"/>
      <c r="P142" s="349"/>
      <c r="S142" s="353">
        <v>0</v>
      </c>
      <c r="T142" s="354"/>
      <c r="U142" s="354"/>
      <c r="V142" s="354"/>
      <c r="W142" s="355"/>
      <c r="Z142" s="9"/>
      <c r="AA142" s="9"/>
      <c r="AB142" s="347" t="s">
        <v>25</v>
      </c>
      <c r="AC142" s="348"/>
      <c r="AD142" s="348"/>
      <c r="AE142" s="348"/>
      <c r="AF142" s="348"/>
      <c r="AG142" s="348"/>
      <c r="AH142" s="348"/>
      <c r="AI142" s="348"/>
      <c r="AJ142" s="348"/>
      <c r="AK142" s="348"/>
      <c r="AL142" s="348"/>
      <c r="AM142" s="348"/>
      <c r="AN142" s="348"/>
      <c r="AO142" s="349"/>
      <c r="AQ142" s="353">
        <v>0</v>
      </c>
      <c r="AR142" s="354"/>
      <c r="AS142" s="354"/>
      <c r="AT142" s="354"/>
      <c r="AU142" s="355"/>
    </row>
    <row r="143" spans="2:50" ht="9" customHeight="1" x14ac:dyDescent="0.3">
      <c r="D143" s="350"/>
      <c r="E143" s="351"/>
      <c r="F143" s="351"/>
      <c r="G143" s="351"/>
      <c r="H143" s="351"/>
      <c r="I143" s="351"/>
      <c r="J143" s="351"/>
      <c r="K143" s="351"/>
      <c r="L143" s="351"/>
      <c r="M143" s="351"/>
      <c r="N143" s="351"/>
      <c r="O143" s="351"/>
      <c r="P143" s="352"/>
      <c r="S143" s="356"/>
      <c r="T143" s="357"/>
      <c r="U143" s="357"/>
      <c r="V143" s="357"/>
      <c r="W143" s="358"/>
      <c r="Z143" s="9"/>
      <c r="AA143" s="9"/>
      <c r="AB143" s="350"/>
      <c r="AC143" s="351"/>
      <c r="AD143" s="351"/>
      <c r="AE143" s="351"/>
      <c r="AF143" s="351"/>
      <c r="AG143" s="351"/>
      <c r="AH143" s="351"/>
      <c r="AI143" s="351"/>
      <c r="AJ143" s="351"/>
      <c r="AK143" s="351"/>
      <c r="AL143" s="351"/>
      <c r="AM143" s="351"/>
      <c r="AN143" s="351"/>
      <c r="AO143" s="352"/>
      <c r="AQ143" s="356"/>
      <c r="AR143" s="357"/>
      <c r="AS143" s="357"/>
      <c r="AT143" s="357"/>
      <c r="AU143" s="358"/>
    </row>
    <row r="144" spans="2:50" ht="8.25" customHeight="1" x14ac:dyDescent="0.3"/>
    <row r="146" spans="2:50" ht="9" customHeight="1" x14ac:dyDescent="0.3">
      <c r="B146" s="269" t="s">
        <v>53</v>
      </c>
      <c r="C146" s="269"/>
      <c r="D146" s="270" t="s">
        <v>54</v>
      </c>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70"/>
      <c r="AE146" s="270"/>
      <c r="AF146" s="270"/>
      <c r="AG146" s="270"/>
      <c r="AH146" s="270"/>
      <c r="AI146" s="270"/>
      <c r="AJ146" s="270"/>
      <c r="AK146" s="270"/>
      <c r="AL146" s="270"/>
      <c r="AM146" s="270"/>
      <c r="AN146" s="270"/>
      <c r="AO146" s="270"/>
      <c r="AP146" s="270"/>
      <c r="AQ146" s="270"/>
      <c r="AR146" s="270"/>
      <c r="AS146" s="270"/>
      <c r="AT146" s="270"/>
      <c r="AU146" s="270"/>
      <c r="AV146" s="270"/>
      <c r="AW146" s="59"/>
      <c r="AX146" s="43"/>
    </row>
    <row r="147" spans="2:50" ht="9" customHeight="1" x14ac:dyDescent="0.3">
      <c r="B147" s="269"/>
      <c r="C147" s="269"/>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0"/>
      <c r="AI147" s="270"/>
      <c r="AJ147" s="270"/>
      <c r="AK147" s="270"/>
      <c r="AL147" s="270"/>
      <c r="AM147" s="270"/>
      <c r="AN147" s="270"/>
      <c r="AO147" s="270"/>
      <c r="AP147" s="270"/>
      <c r="AQ147" s="270"/>
      <c r="AR147" s="270"/>
      <c r="AS147" s="270"/>
      <c r="AT147" s="270"/>
      <c r="AU147" s="270"/>
      <c r="AV147" s="270"/>
      <c r="AW147" s="59"/>
      <c r="AX147" s="43"/>
    </row>
    <row r="148" spans="2:50" ht="9" customHeight="1" x14ac:dyDescent="0.3">
      <c r="C148" s="311" t="s">
        <v>55</v>
      </c>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c r="AA148" s="312"/>
      <c r="AB148" s="312"/>
      <c r="AC148" s="312"/>
      <c r="AD148" s="312"/>
      <c r="AE148" s="312"/>
      <c r="AF148" s="312"/>
      <c r="AG148" s="312"/>
      <c r="AH148" s="312"/>
      <c r="AI148" s="312"/>
      <c r="AJ148" s="312"/>
      <c r="AK148" s="312"/>
      <c r="AL148" s="312"/>
      <c r="AM148" s="312"/>
      <c r="AN148" s="312"/>
      <c r="AO148" s="312"/>
      <c r="AP148" s="312"/>
      <c r="AQ148" s="312"/>
      <c r="AR148" s="312"/>
      <c r="AS148" s="312"/>
      <c r="AT148" s="312"/>
      <c r="AU148" s="313"/>
    </row>
    <row r="149" spans="2:50" ht="9" customHeight="1" x14ac:dyDescent="0.3">
      <c r="C149" s="314"/>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315"/>
      <c r="AF149" s="315"/>
      <c r="AG149" s="315"/>
      <c r="AH149" s="315"/>
      <c r="AI149" s="315"/>
      <c r="AJ149" s="315"/>
      <c r="AK149" s="315"/>
      <c r="AL149" s="315"/>
      <c r="AM149" s="315"/>
      <c r="AN149" s="315"/>
      <c r="AO149" s="315"/>
      <c r="AP149" s="315"/>
      <c r="AQ149" s="315"/>
      <c r="AR149" s="315"/>
      <c r="AS149" s="315"/>
      <c r="AT149" s="315"/>
      <c r="AU149" s="316"/>
    </row>
    <row r="150" spans="2:50" ht="9" customHeight="1" x14ac:dyDescent="0.3">
      <c r="C150" s="314"/>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6"/>
    </row>
    <row r="151" spans="2:50" ht="9" customHeight="1" x14ac:dyDescent="0.3">
      <c r="C151" s="314"/>
      <c r="D151" s="315"/>
      <c r="E151" s="315"/>
      <c r="F151" s="315"/>
      <c r="G151" s="315"/>
      <c r="H151" s="315"/>
      <c r="I151" s="315"/>
      <c r="J151" s="315"/>
      <c r="K151" s="315"/>
      <c r="L151" s="315"/>
      <c r="M151" s="315"/>
      <c r="N151" s="315"/>
      <c r="O151" s="315"/>
      <c r="P151" s="315"/>
      <c r="Q151" s="315"/>
      <c r="R151" s="315"/>
      <c r="S151" s="315"/>
      <c r="T151" s="315"/>
      <c r="U151" s="315"/>
      <c r="V151" s="315"/>
      <c r="W151" s="315"/>
      <c r="X151" s="315"/>
      <c r="Y151" s="315"/>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6"/>
    </row>
    <row r="152" spans="2:50" ht="9" customHeight="1" x14ac:dyDescent="0.3">
      <c r="C152" s="314"/>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c r="AA152" s="315"/>
      <c r="AB152" s="315"/>
      <c r="AC152" s="315"/>
      <c r="AD152" s="315"/>
      <c r="AE152" s="315"/>
      <c r="AF152" s="315"/>
      <c r="AG152" s="315"/>
      <c r="AH152" s="315"/>
      <c r="AI152" s="315"/>
      <c r="AJ152" s="315"/>
      <c r="AK152" s="315"/>
      <c r="AL152" s="315"/>
      <c r="AM152" s="315"/>
      <c r="AN152" s="315"/>
      <c r="AO152" s="315"/>
      <c r="AP152" s="315"/>
      <c r="AQ152" s="315"/>
      <c r="AR152" s="315"/>
      <c r="AS152" s="315"/>
      <c r="AT152" s="315"/>
      <c r="AU152" s="316"/>
    </row>
    <row r="153" spans="2:50" ht="9" customHeight="1" x14ac:dyDescent="0.3">
      <c r="C153" s="314"/>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315"/>
      <c r="AE153" s="315"/>
      <c r="AF153" s="315"/>
      <c r="AG153" s="315"/>
      <c r="AH153" s="315"/>
      <c r="AI153" s="315"/>
      <c r="AJ153" s="315"/>
      <c r="AK153" s="315"/>
      <c r="AL153" s="315"/>
      <c r="AM153" s="315"/>
      <c r="AN153" s="315"/>
      <c r="AO153" s="315"/>
      <c r="AP153" s="315"/>
      <c r="AQ153" s="315"/>
      <c r="AR153" s="315"/>
      <c r="AS153" s="315"/>
      <c r="AT153" s="315"/>
      <c r="AU153" s="316"/>
    </row>
    <row r="154" spans="2:50" ht="9" customHeight="1" x14ac:dyDescent="0.3">
      <c r="C154" s="314"/>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5"/>
      <c r="AD154" s="315"/>
      <c r="AE154" s="315"/>
      <c r="AF154" s="315"/>
      <c r="AG154" s="315"/>
      <c r="AH154" s="315"/>
      <c r="AI154" s="315"/>
      <c r="AJ154" s="315"/>
      <c r="AK154" s="315"/>
      <c r="AL154" s="315"/>
      <c r="AM154" s="315"/>
      <c r="AN154" s="315"/>
      <c r="AO154" s="315"/>
      <c r="AP154" s="315"/>
      <c r="AQ154" s="315"/>
      <c r="AR154" s="315"/>
      <c r="AS154" s="315"/>
      <c r="AT154" s="315"/>
      <c r="AU154" s="316"/>
    </row>
    <row r="155" spans="2:50" ht="9" customHeight="1" x14ac:dyDescent="0.3">
      <c r="C155" s="314"/>
      <c r="D155" s="315"/>
      <c r="E155" s="315"/>
      <c r="F155" s="315"/>
      <c r="G155" s="315"/>
      <c r="H155" s="315"/>
      <c r="I155" s="315"/>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6"/>
    </row>
    <row r="156" spans="2:50" ht="9" customHeight="1" x14ac:dyDescent="0.3">
      <c r="C156" s="314"/>
      <c r="D156" s="315"/>
      <c r="E156" s="315"/>
      <c r="F156" s="315"/>
      <c r="G156" s="315"/>
      <c r="H156" s="315"/>
      <c r="I156" s="315"/>
      <c r="J156" s="315"/>
      <c r="K156" s="315"/>
      <c r="L156" s="315"/>
      <c r="M156" s="315"/>
      <c r="N156" s="315"/>
      <c r="O156" s="315"/>
      <c r="P156" s="315"/>
      <c r="Q156" s="315"/>
      <c r="R156" s="315"/>
      <c r="S156" s="315"/>
      <c r="T156" s="315"/>
      <c r="U156" s="315"/>
      <c r="V156" s="315"/>
      <c r="W156" s="315"/>
      <c r="X156" s="315"/>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6"/>
    </row>
    <row r="157" spans="2:50" ht="9" customHeight="1" x14ac:dyDescent="0.3">
      <c r="C157" s="314"/>
      <c r="D157" s="315"/>
      <c r="E157" s="315"/>
      <c r="F157" s="315"/>
      <c r="G157" s="315"/>
      <c r="H157" s="315"/>
      <c r="I157" s="315"/>
      <c r="J157" s="315"/>
      <c r="K157" s="315"/>
      <c r="L157" s="315"/>
      <c r="M157" s="315"/>
      <c r="N157" s="315"/>
      <c r="O157" s="315"/>
      <c r="P157" s="315"/>
      <c r="Q157" s="315"/>
      <c r="R157" s="315"/>
      <c r="S157" s="315"/>
      <c r="T157" s="315"/>
      <c r="U157" s="315"/>
      <c r="V157" s="315"/>
      <c r="W157" s="315"/>
      <c r="X157" s="315"/>
      <c r="Y157" s="315"/>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6"/>
    </row>
    <row r="158" spans="2:50" ht="9" customHeight="1" x14ac:dyDescent="0.3">
      <c r="C158" s="314"/>
      <c r="D158" s="315"/>
      <c r="E158" s="315"/>
      <c r="F158" s="315"/>
      <c r="G158" s="315"/>
      <c r="H158" s="315"/>
      <c r="I158" s="315"/>
      <c r="J158" s="315"/>
      <c r="K158" s="315"/>
      <c r="L158" s="315"/>
      <c r="M158" s="315"/>
      <c r="N158" s="315"/>
      <c r="O158" s="315"/>
      <c r="P158" s="315"/>
      <c r="Q158" s="315"/>
      <c r="R158" s="315"/>
      <c r="S158" s="315"/>
      <c r="T158" s="315"/>
      <c r="U158" s="315"/>
      <c r="V158" s="315"/>
      <c r="W158" s="315"/>
      <c r="X158" s="315"/>
      <c r="Y158" s="315"/>
      <c r="Z158" s="315"/>
      <c r="AA158" s="315"/>
      <c r="AB158" s="315"/>
      <c r="AC158" s="315"/>
      <c r="AD158" s="315"/>
      <c r="AE158" s="315"/>
      <c r="AF158" s="315"/>
      <c r="AG158" s="315"/>
      <c r="AH158" s="315"/>
      <c r="AI158" s="315"/>
      <c r="AJ158" s="315"/>
      <c r="AK158" s="315"/>
      <c r="AL158" s="315"/>
      <c r="AM158" s="315"/>
      <c r="AN158" s="315"/>
      <c r="AO158" s="315"/>
      <c r="AP158" s="315"/>
      <c r="AQ158" s="315"/>
      <c r="AR158" s="315"/>
      <c r="AS158" s="315"/>
      <c r="AT158" s="315"/>
      <c r="AU158" s="316"/>
    </row>
    <row r="159" spans="2:50" ht="9" customHeight="1" x14ac:dyDescent="0.3">
      <c r="C159" s="314"/>
      <c r="D159" s="315"/>
      <c r="E159" s="315"/>
      <c r="F159" s="315"/>
      <c r="G159" s="315"/>
      <c r="H159" s="315"/>
      <c r="I159" s="315"/>
      <c r="J159" s="315"/>
      <c r="K159" s="315"/>
      <c r="L159" s="315"/>
      <c r="M159" s="315"/>
      <c r="N159" s="315"/>
      <c r="O159" s="315"/>
      <c r="P159" s="315"/>
      <c r="Q159" s="315"/>
      <c r="R159" s="315"/>
      <c r="S159" s="315"/>
      <c r="T159" s="315"/>
      <c r="U159" s="315"/>
      <c r="V159" s="315"/>
      <c r="W159" s="315"/>
      <c r="X159" s="315"/>
      <c r="Y159" s="315"/>
      <c r="Z159" s="315"/>
      <c r="AA159" s="315"/>
      <c r="AB159" s="315"/>
      <c r="AC159" s="315"/>
      <c r="AD159" s="315"/>
      <c r="AE159" s="315"/>
      <c r="AF159" s="315"/>
      <c r="AG159" s="315"/>
      <c r="AH159" s="315"/>
      <c r="AI159" s="315"/>
      <c r="AJ159" s="315"/>
      <c r="AK159" s="315"/>
      <c r="AL159" s="315"/>
      <c r="AM159" s="315"/>
      <c r="AN159" s="315"/>
      <c r="AO159" s="315"/>
      <c r="AP159" s="315"/>
      <c r="AQ159" s="315"/>
      <c r="AR159" s="315"/>
      <c r="AS159" s="315"/>
      <c r="AT159" s="315"/>
      <c r="AU159" s="316"/>
    </row>
    <row r="160" spans="2:50" ht="9" customHeight="1" x14ac:dyDescent="0.3">
      <c r="C160" s="314"/>
      <c r="D160" s="315"/>
      <c r="E160" s="315"/>
      <c r="F160" s="315"/>
      <c r="G160" s="315"/>
      <c r="H160" s="315"/>
      <c r="I160" s="315"/>
      <c r="J160" s="315"/>
      <c r="K160" s="315"/>
      <c r="L160" s="315"/>
      <c r="M160" s="315"/>
      <c r="N160" s="315"/>
      <c r="O160" s="315"/>
      <c r="P160" s="315"/>
      <c r="Q160" s="315"/>
      <c r="R160" s="315"/>
      <c r="S160" s="315"/>
      <c r="T160" s="315"/>
      <c r="U160" s="315"/>
      <c r="V160" s="315"/>
      <c r="W160" s="315"/>
      <c r="X160" s="315"/>
      <c r="Y160" s="315"/>
      <c r="Z160" s="315"/>
      <c r="AA160" s="315"/>
      <c r="AB160" s="315"/>
      <c r="AC160" s="315"/>
      <c r="AD160" s="315"/>
      <c r="AE160" s="315"/>
      <c r="AF160" s="315"/>
      <c r="AG160" s="315"/>
      <c r="AH160" s="315"/>
      <c r="AI160" s="315"/>
      <c r="AJ160" s="315"/>
      <c r="AK160" s="315"/>
      <c r="AL160" s="315"/>
      <c r="AM160" s="315"/>
      <c r="AN160" s="315"/>
      <c r="AO160" s="315"/>
      <c r="AP160" s="315"/>
      <c r="AQ160" s="315"/>
      <c r="AR160" s="315"/>
      <c r="AS160" s="315"/>
      <c r="AT160" s="315"/>
      <c r="AU160" s="316"/>
    </row>
    <row r="161" spans="1:47" ht="9" customHeight="1" x14ac:dyDescent="0.3">
      <c r="C161" s="314"/>
      <c r="D161" s="315"/>
      <c r="E161" s="315"/>
      <c r="F161" s="315"/>
      <c r="G161" s="315"/>
      <c r="H161" s="315"/>
      <c r="I161" s="315"/>
      <c r="J161" s="315"/>
      <c r="K161" s="315"/>
      <c r="L161" s="315"/>
      <c r="M161" s="315"/>
      <c r="N161" s="315"/>
      <c r="O161" s="315"/>
      <c r="P161" s="315"/>
      <c r="Q161" s="315"/>
      <c r="R161" s="315"/>
      <c r="S161" s="315"/>
      <c r="T161" s="315"/>
      <c r="U161" s="315"/>
      <c r="V161" s="315"/>
      <c r="W161" s="315"/>
      <c r="X161" s="315"/>
      <c r="Y161" s="315"/>
      <c r="Z161" s="315"/>
      <c r="AA161" s="315"/>
      <c r="AB161" s="315"/>
      <c r="AC161" s="315"/>
      <c r="AD161" s="315"/>
      <c r="AE161" s="315"/>
      <c r="AF161" s="315"/>
      <c r="AG161" s="315"/>
      <c r="AH161" s="315"/>
      <c r="AI161" s="315"/>
      <c r="AJ161" s="315"/>
      <c r="AK161" s="315"/>
      <c r="AL161" s="315"/>
      <c r="AM161" s="315"/>
      <c r="AN161" s="315"/>
      <c r="AO161" s="315"/>
      <c r="AP161" s="315"/>
      <c r="AQ161" s="315"/>
      <c r="AR161" s="315"/>
      <c r="AS161" s="315"/>
      <c r="AT161" s="315"/>
      <c r="AU161" s="316"/>
    </row>
    <row r="162" spans="1:47" ht="9" customHeight="1" x14ac:dyDescent="0.3">
      <c r="C162" s="314"/>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315"/>
      <c r="AF162" s="315"/>
      <c r="AG162" s="315"/>
      <c r="AH162" s="315"/>
      <c r="AI162" s="315"/>
      <c r="AJ162" s="315"/>
      <c r="AK162" s="315"/>
      <c r="AL162" s="315"/>
      <c r="AM162" s="315"/>
      <c r="AN162" s="315"/>
      <c r="AO162" s="315"/>
      <c r="AP162" s="315"/>
      <c r="AQ162" s="315"/>
      <c r="AR162" s="315"/>
      <c r="AS162" s="315"/>
      <c r="AT162" s="315"/>
      <c r="AU162" s="316"/>
    </row>
    <row r="163" spans="1:47" ht="9" customHeight="1" x14ac:dyDescent="0.3">
      <c r="C163" s="314"/>
      <c r="D163" s="315"/>
      <c r="E163" s="315"/>
      <c r="F163" s="315"/>
      <c r="G163" s="315"/>
      <c r="H163" s="315"/>
      <c r="I163" s="315"/>
      <c r="J163" s="315"/>
      <c r="K163" s="315"/>
      <c r="L163" s="315"/>
      <c r="M163" s="315"/>
      <c r="N163" s="315"/>
      <c r="O163" s="315"/>
      <c r="P163" s="315"/>
      <c r="Q163" s="315"/>
      <c r="R163" s="315"/>
      <c r="S163" s="315"/>
      <c r="T163" s="315"/>
      <c r="U163" s="315"/>
      <c r="V163" s="315"/>
      <c r="W163" s="315"/>
      <c r="X163" s="315"/>
      <c r="Y163" s="315"/>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6"/>
    </row>
    <row r="164" spans="1:47" ht="9" customHeight="1" x14ac:dyDescent="0.3">
      <c r="C164" s="314"/>
      <c r="D164" s="315"/>
      <c r="E164" s="315"/>
      <c r="F164" s="315"/>
      <c r="G164" s="315"/>
      <c r="H164" s="315"/>
      <c r="I164" s="315"/>
      <c r="J164" s="315"/>
      <c r="K164" s="315"/>
      <c r="L164" s="315"/>
      <c r="M164" s="315"/>
      <c r="N164" s="315"/>
      <c r="O164" s="315"/>
      <c r="P164" s="315"/>
      <c r="Q164" s="315"/>
      <c r="R164" s="315"/>
      <c r="S164" s="315"/>
      <c r="T164" s="315"/>
      <c r="U164" s="315"/>
      <c r="V164" s="315"/>
      <c r="W164" s="315"/>
      <c r="X164" s="315"/>
      <c r="Y164" s="315"/>
      <c r="Z164" s="315"/>
      <c r="AA164" s="315"/>
      <c r="AB164" s="315"/>
      <c r="AC164" s="315"/>
      <c r="AD164" s="315"/>
      <c r="AE164" s="315"/>
      <c r="AF164" s="315"/>
      <c r="AG164" s="315"/>
      <c r="AH164" s="315"/>
      <c r="AI164" s="315"/>
      <c r="AJ164" s="315"/>
      <c r="AK164" s="315"/>
      <c r="AL164" s="315"/>
      <c r="AM164" s="315"/>
      <c r="AN164" s="315"/>
      <c r="AO164" s="315"/>
      <c r="AP164" s="315"/>
      <c r="AQ164" s="315"/>
      <c r="AR164" s="315"/>
      <c r="AS164" s="315"/>
      <c r="AT164" s="315"/>
      <c r="AU164" s="316"/>
    </row>
    <row r="165" spans="1:47" ht="9" customHeight="1" x14ac:dyDescent="0.3">
      <c r="C165" s="314"/>
      <c r="D165" s="315"/>
      <c r="E165" s="315"/>
      <c r="F165" s="315"/>
      <c r="G165" s="315"/>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5"/>
      <c r="AD165" s="315"/>
      <c r="AE165" s="315"/>
      <c r="AF165" s="315"/>
      <c r="AG165" s="315"/>
      <c r="AH165" s="315"/>
      <c r="AI165" s="315"/>
      <c r="AJ165" s="315"/>
      <c r="AK165" s="315"/>
      <c r="AL165" s="315"/>
      <c r="AM165" s="315"/>
      <c r="AN165" s="315"/>
      <c r="AO165" s="315"/>
      <c r="AP165" s="315"/>
      <c r="AQ165" s="315"/>
      <c r="AR165" s="315"/>
      <c r="AS165" s="315"/>
      <c r="AT165" s="315"/>
      <c r="AU165" s="316"/>
    </row>
    <row r="166" spans="1:47" ht="9" customHeight="1" x14ac:dyDescent="0.3">
      <c r="C166" s="314"/>
      <c r="D166" s="315"/>
      <c r="E166" s="315"/>
      <c r="F166" s="315"/>
      <c r="G166" s="315"/>
      <c r="H166" s="315"/>
      <c r="I166" s="315"/>
      <c r="J166" s="315"/>
      <c r="K166" s="315"/>
      <c r="L166" s="315"/>
      <c r="M166" s="315"/>
      <c r="N166" s="315"/>
      <c r="O166" s="315"/>
      <c r="P166" s="315"/>
      <c r="Q166" s="315"/>
      <c r="R166" s="315"/>
      <c r="S166" s="315"/>
      <c r="T166" s="315"/>
      <c r="U166" s="315"/>
      <c r="V166" s="315"/>
      <c r="W166" s="315"/>
      <c r="X166" s="315"/>
      <c r="Y166" s="315"/>
      <c r="Z166" s="315"/>
      <c r="AA166" s="315"/>
      <c r="AB166" s="315"/>
      <c r="AC166" s="315"/>
      <c r="AD166" s="315"/>
      <c r="AE166" s="315"/>
      <c r="AF166" s="315"/>
      <c r="AG166" s="315"/>
      <c r="AH166" s="315"/>
      <c r="AI166" s="315"/>
      <c r="AJ166" s="315"/>
      <c r="AK166" s="315"/>
      <c r="AL166" s="315"/>
      <c r="AM166" s="315"/>
      <c r="AN166" s="315"/>
      <c r="AO166" s="315"/>
      <c r="AP166" s="315"/>
      <c r="AQ166" s="315"/>
      <c r="AR166" s="315"/>
      <c r="AS166" s="315"/>
      <c r="AT166" s="315"/>
      <c r="AU166" s="316"/>
    </row>
    <row r="167" spans="1:47" ht="9" customHeight="1" x14ac:dyDescent="0.3">
      <c r="C167" s="317"/>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c r="AE167" s="318"/>
      <c r="AF167" s="318"/>
      <c r="AG167" s="318"/>
      <c r="AH167" s="318"/>
      <c r="AI167" s="318"/>
      <c r="AJ167" s="318"/>
      <c r="AK167" s="318"/>
      <c r="AL167" s="318"/>
      <c r="AM167" s="318"/>
      <c r="AN167" s="318"/>
      <c r="AO167" s="318"/>
      <c r="AP167" s="318"/>
      <c r="AQ167" s="318"/>
      <c r="AR167" s="318"/>
      <c r="AS167" s="318"/>
      <c r="AT167" s="318"/>
      <c r="AU167" s="319"/>
    </row>
    <row r="168" spans="1:47" ht="9" customHeight="1" x14ac:dyDescent="0.3">
      <c r="D168" s="48"/>
      <c r="E168" s="48"/>
      <c r="F168" s="48"/>
      <c r="G168" s="48"/>
      <c r="H168" s="48"/>
      <c r="I168" s="48"/>
      <c r="J168" s="48"/>
      <c r="K168" s="48"/>
      <c r="L168" s="48"/>
      <c r="M168" s="48"/>
      <c r="N168" s="48"/>
      <c r="O168" s="48"/>
      <c r="P168" s="48"/>
      <c r="Q168" s="48"/>
      <c r="R168" s="55"/>
      <c r="S168" s="48"/>
      <c r="T168" s="48"/>
      <c r="U168" s="48"/>
      <c r="V168" s="48"/>
      <c r="W168" s="48"/>
      <c r="X168" s="48"/>
      <c r="Y168" s="48"/>
      <c r="Z168" s="48"/>
      <c r="AA168" s="48"/>
      <c r="AB168" s="48"/>
      <c r="AC168" s="48"/>
      <c r="AD168" s="48"/>
      <c r="AE168" s="48"/>
      <c r="AF168" s="48"/>
      <c r="AG168" s="48"/>
      <c r="AH168" s="55"/>
      <c r="AI168" s="48"/>
      <c r="AJ168" s="48"/>
      <c r="AK168" s="48"/>
      <c r="AL168" s="48"/>
      <c r="AM168" s="48"/>
      <c r="AN168" s="48"/>
      <c r="AO168" s="48"/>
      <c r="AP168" s="48"/>
      <c r="AQ168" s="48"/>
      <c r="AR168" s="48"/>
      <c r="AS168" s="48"/>
      <c r="AT168" s="48"/>
      <c r="AU168" s="48"/>
    </row>
    <row r="169" spans="1:47" ht="9" customHeight="1" x14ac:dyDescent="0.3">
      <c r="A169" s="309" t="str">
        <f>$L$94</f>
        <v>Le développement des actions collectives de prévention de la perte d'autonomie de l'ASEPT Bretagne dans le Morbihan</v>
      </c>
      <c r="B169" s="309"/>
      <c r="C169" s="309"/>
      <c r="D169" s="309"/>
      <c r="E169" s="309"/>
      <c r="F169" s="309"/>
      <c r="G169" s="309"/>
      <c r="H169" s="309"/>
      <c r="I169" s="309"/>
      <c r="J169" s="309"/>
      <c r="K169" s="309"/>
      <c r="L169" s="309"/>
      <c r="M169" s="309"/>
      <c r="N169" s="309"/>
      <c r="O169" s="309"/>
      <c r="P169" s="309"/>
      <c r="Q169" s="309"/>
      <c r="R169" s="309"/>
      <c r="S169" s="309"/>
      <c r="T169" s="309"/>
      <c r="U169" s="309"/>
      <c r="V169" s="309"/>
      <c r="W169" s="309"/>
      <c r="X169" s="309"/>
      <c r="Y169" s="309"/>
      <c r="Z169" s="309"/>
      <c r="AA169" s="309"/>
      <c r="AB169" s="309"/>
      <c r="AC169" s="309"/>
      <c r="AD169" s="309"/>
      <c r="AE169" s="309"/>
      <c r="AF169" s="309"/>
      <c r="AG169" s="309"/>
      <c r="AH169" s="309"/>
      <c r="AI169" s="309"/>
      <c r="AJ169" s="309"/>
      <c r="AK169" s="309"/>
      <c r="AL169" s="309"/>
      <c r="AM169" s="309"/>
      <c r="AN169" s="309"/>
      <c r="AO169" s="309"/>
      <c r="AP169" s="309"/>
      <c r="AQ169" s="309"/>
      <c r="AR169" s="309"/>
      <c r="AS169" s="309"/>
      <c r="AT169" s="309"/>
      <c r="AU169" s="309"/>
    </row>
    <row r="170" spans="1:47" ht="9" customHeight="1" x14ac:dyDescent="0.3">
      <c r="A170" s="309"/>
      <c r="B170" s="309"/>
      <c r="C170" s="309"/>
      <c r="D170" s="309"/>
      <c r="E170" s="309"/>
      <c r="F170" s="309"/>
      <c r="G170" s="309"/>
      <c r="H170" s="309"/>
      <c r="I170" s="309"/>
      <c r="J170" s="309"/>
      <c r="K170" s="309"/>
      <c r="L170" s="309"/>
      <c r="M170" s="309"/>
      <c r="N170" s="309"/>
      <c r="O170" s="309"/>
      <c r="P170" s="309"/>
      <c r="Q170" s="309"/>
      <c r="R170" s="309"/>
      <c r="S170" s="309"/>
      <c r="T170" s="309"/>
      <c r="U170" s="309"/>
      <c r="V170" s="309"/>
      <c r="W170" s="309"/>
      <c r="X170" s="309"/>
      <c r="Y170" s="309"/>
      <c r="Z170" s="309"/>
      <c r="AA170" s="309"/>
      <c r="AB170" s="309"/>
      <c r="AC170" s="309"/>
      <c r="AD170" s="309"/>
      <c r="AE170" s="309"/>
      <c r="AF170" s="309"/>
      <c r="AG170" s="309"/>
      <c r="AH170" s="309"/>
      <c r="AI170" s="309"/>
      <c r="AJ170" s="309"/>
      <c r="AK170" s="309"/>
      <c r="AL170" s="309"/>
      <c r="AM170" s="309"/>
      <c r="AN170" s="309"/>
      <c r="AO170" s="309"/>
      <c r="AP170" s="309"/>
      <c r="AQ170" s="309"/>
      <c r="AR170" s="309"/>
      <c r="AS170" s="309"/>
      <c r="AT170" s="309"/>
      <c r="AU170" s="309"/>
    </row>
    <row r="171" spans="1:47" ht="9" customHeight="1" x14ac:dyDescent="0.3">
      <c r="A171" s="309"/>
      <c r="B171" s="309"/>
      <c r="C171" s="309"/>
      <c r="D171" s="309"/>
      <c r="E171" s="309"/>
      <c r="F171" s="309"/>
      <c r="G171" s="309"/>
      <c r="H171" s="309"/>
      <c r="I171" s="309"/>
      <c r="J171" s="309"/>
      <c r="K171" s="309"/>
      <c r="L171" s="309"/>
      <c r="M171" s="309"/>
      <c r="N171" s="309"/>
      <c r="O171" s="309"/>
      <c r="P171" s="309"/>
      <c r="Q171" s="309"/>
      <c r="R171" s="309"/>
      <c r="S171" s="309"/>
      <c r="T171" s="309"/>
      <c r="U171" s="309"/>
      <c r="V171" s="309"/>
      <c r="W171" s="309"/>
      <c r="X171" s="309"/>
      <c r="Y171" s="309"/>
      <c r="Z171" s="309"/>
      <c r="AA171" s="309"/>
      <c r="AB171" s="309"/>
      <c r="AC171" s="309"/>
      <c r="AD171" s="309"/>
      <c r="AE171" s="309"/>
      <c r="AF171" s="309"/>
      <c r="AG171" s="309"/>
      <c r="AH171" s="309"/>
      <c r="AI171" s="309"/>
      <c r="AJ171" s="309"/>
      <c r="AK171" s="309"/>
      <c r="AL171" s="309"/>
      <c r="AM171" s="309"/>
      <c r="AN171" s="309"/>
      <c r="AO171" s="309"/>
      <c r="AP171" s="309"/>
      <c r="AQ171" s="309"/>
      <c r="AR171" s="309"/>
      <c r="AS171" s="309"/>
      <c r="AT171" s="309"/>
      <c r="AU171" s="309"/>
    </row>
    <row r="172" spans="1:47" ht="9" customHeight="1" x14ac:dyDescent="0.3">
      <c r="A172" s="49"/>
      <c r="B172" s="49"/>
      <c r="C172" s="49"/>
      <c r="D172" s="49"/>
      <c r="E172" s="49"/>
      <c r="F172" s="49"/>
      <c r="G172" s="49"/>
      <c r="H172" s="49"/>
      <c r="I172" s="49"/>
      <c r="J172" s="49"/>
      <c r="K172" s="49"/>
      <c r="L172" s="49"/>
      <c r="M172" s="49"/>
      <c r="N172" s="49"/>
      <c r="O172" s="49"/>
      <c r="P172" s="49"/>
      <c r="Q172" s="49"/>
      <c r="R172" s="56"/>
      <c r="S172" s="49"/>
      <c r="T172" s="49"/>
      <c r="U172" s="49"/>
      <c r="V172" s="49"/>
      <c r="W172" s="49"/>
      <c r="X172" s="49"/>
      <c r="Y172" s="49"/>
      <c r="Z172" s="49"/>
      <c r="AA172" s="49"/>
      <c r="AB172" s="49"/>
      <c r="AC172" s="49"/>
      <c r="AD172" s="49"/>
      <c r="AE172" s="49"/>
      <c r="AF172" s="49"/>
      <c r="AG172" s="49"/>
      <c r="AH172" s="56"/>
      <c r="AI172" s="49"/>
      <c r="AJ172" s="49"/>
      <c r="AK172" s="49"/>
      <c r="AL172" s="49"/>
      <c r="AM172" s="49"/>
      <c r="AN172" s="49"/>
      <c r="AO172" s="49"/>
      <c r="AP172" s="49"/>
      <c r="AQ172" s="49"/>
      <c r="AR172" s="49"/>
      <c r="AS172" s="49"/>
      <c r="AT172" s="49"/>
      <c r="AU172" s="49"/>
    </row>
    <row r="173" spans="1:47" ht="9" customHeight="1" x14ac:dyDescent="0.3">
      <c r="D173" s="48"/>
      <c r="E173" s="48"/>
      <c r="F173" s="48"/>
      <c r="G173" s="48"/>
      <c r="H173" s="48"/>
      <c r="I173" s="48"/>
      <c r="J173" s="48"/>
      <c r="K173" s="48"/>
      <c r="L173" s="48"/>
      <c r="M173" s="48"/>
      <c r="N173" s="48"/>
      <c r="O173" s="48"/>
      <c r="P173" s="48"/>
      <c r="Q173" s="48"/>
      <c r="R173" s="55"/>
      <c r="S173" s="48"/>
      <c r="T173" s="48"/>
      <c r="U173" s="48"/>
      <c r="V173" s="48"/>
      <c r="W173" s="48"/>
      <c r="X173" s="48"/>
      <c r="Y173" s="48"/>
      <c r="Z173" s="48"/>
      <c r="AA173" s="48"/>
      <c r="AB173" s="48"/>
      <c r="AC173" s="48"/>
      <c r="AD173" s="48"/>
      <c r="AE173" s="48"/>
      <c r="AF173" s="48"/>
      <c r="AG173" s="48"/>
      <c r="AH173" s="55"/>
      <c r="AI173" s="48"/>
      <c r="AJ173" s="48"/>
      <c r="AK173" s="48"/>
      <c r="AL173" s="48"/>
      <c r="AM173" s="48"/>
      <c r="AN173" s="48"/>
      <c r="AO173" s="48"/>
      <c r="AP173" s="48"/>
      <c r="AQ173" s="48"/>
      <c r="AR173" s="48"/>
      <c r="AS173" s="48"/>
      <c r="AT173" s="48"/>
      <c r="AU173" s="48"/>
    </row>
    <row r="174" spans="1:47" ht="9" customHeight="1" x14ac:dyDescent="0.3">
      <c r="D174" s="310" t="s">
        <v>46</v>
      </c>
      <c r="E174" s="310"/>
      <c r="F174" s="310"/>
      <c r="G174" s="310"/>
      <c r="H174" s="310"/>
      <c r="I174" s="310"/>
      <c r="J174" s="310"/>
      <c r="K174" s="310"/>
      <c r="L174" s="310"/>
      <c r="M174" s="310"/>
      <c r="N174" s="310"/>
      <c r="O174" s="310"/>
      <c r="P174" s="310"/>
      <c r="Q174" s="310"/>
      <c r="R174" s="310"/>
      <c r="S174" s="310"/>
      <c r="T174" s="310"/>
      <c r="U174" s="310"/>
      <c r="V174" s="310"/>
      <c r="W174" s="310"/>
      <c r="X174" s="310"/>
      <c r="Y174" s="310"/>
      <c r="Z174" s="310"/>
      <c r="AA174" s="310"/>
      <c r="AB174" s="310"/>
      <c r="AC174" s="310"/>
      <c r="AD174" s="310"/>
      <c r="AE174" s="310"/>
      <c r="AF174" s="310"/>
      <c r="AG174" s="310"/>
      <c r="AH174" s="310"/>
      <c r="AI174" s="310"/>
      <c r="AJ174" s="310"/>
      <c r="AK174" s="310"/>
      <c r="AL174" s="310"/>
      <c r="AM174" s="310"/>
      <c r="AN174" s="310"/>
      <c r="AO174" s="310"/>
      <c r="AP174" s="310"/>
      <c r="AQ174" s="310"/>
      <c r="AR174" s="310"/>
      <c r="AS174" s="310"/>
      <c r="AT174" s="310"/>
      <c r="AU174" s="310"/>
    </row>
    <row r="175" spans="1:47" ht="9" customHeight="1" x14ac:dyDescent="0.3">
      <c r="D175" s="310"/>
      <c r="E175" s="310"/>
      <c r="F175" s="310"/>
      <c r="G175" s="310"/>
      <c r="H175" s="310"/>
      <c r="I175" s="310"/>
      <c r="J175" s="310"/>
      <c r="K175" s="310"/>
      <c r="L175" s="310"/>
      <c r="M175" s="310"/>
      <c r="N175" s="310"/>
      <c r="O175" s="310"/>
      <c r="P175" s="310"/>
      <c r="Q175" s="310"/>
      <c r="R175" s="310"/>
      <c r="S175" s="310"/>
      <c r="T175" s="310"/>
      <c r="U175" s="310"/>
      <c r="V175" s="310"/>
      <c r="W175" s="310"/>
      <c r="X175" s="310"/>
      <c r="Y175" s="310"/>
      <c r="Z175" s="310"/>
      <c r="AA175" s="310"/>
      <c r="AB175" s="310"/>
      <c r="AC175" s="310"/>
      <c r="AD175" s="310"/>
      <c r="AE175" s="310"/>
      <c r="AF175" s="310"/>
      <c r="AG175" s="310"/>
      <c r="AH175" s="310"/>
      <c r="AI175" s="310"/>
      <c r="AJ175" s="310"/>
      <c r="AK175" s="310"/>
      <c r="AL175" s="310"/>
      <c r="AM175" s="310"/>
      <c r="AN175" s="310"/>
      <c r="AO175" s="310"/>
      <c r="AP175" s="310"/>
      <c r="AQ175" s="310"/>
      <c r="AR175" s="310"/>
      <c r="AS175" s="310"/>
      <c r="AT175" s="310"/>
      <c r="AU175" s="310"/>
    </row>
    <row r="177" spans="2:50" ht="9" customHeight="1" x14ac:dyDescent="0.3">
      <c r="D177" s="48"/>
      <c r="E177" s="48"/>
      <c r="F177" s="48"/>
      <c r="G177" s="48"/>
      <c r="H177" s="48"/>
      <c r="I177" s="48"/>
      <c r="J177" s="48"/>
      <c r="K177" s="48"/>
      <c r="L177" s="48"/>
      <c r="M177" s="48"/>
      <c r="N177" s="48"/>
      <c r="O177" s="48"/>
      <c r="P177" s="48"/>
      <c r="Q177" s="48"/>
      <c r="R177" s="55"/>
      <c r="S177" s="48"/>
      <c r="T177" s="48"/>
      <c r="U177" s="48"/>
      <c r="V177" s="48"/>
      <c r="W177" s="48"/>
      <c r="X177" s="48"/>
      <c r="Y177" s="48"/>
      <c r="Z177" s="48"/>
      <c r="AA177" s="48"/>
      <c r="AB177" s="48"/>
      <c r="AC177" s="48"/>
      <c r="AD177" s="48"/>
      <c r="AE177" s="48"/>
      <c r="AF177" s="48"/>
      <c r="AG177" s="48"/>
      <c r="AH177" s="55"/>
      <c r="AI177" s="48"/>
      <c r="AJ177" s="48"/>
      <c r="AK177" s="48"/>
      <c r="AL177" s="48"/>
      <c r="AM177" s="48"/>
      <c r="AN177" s="48"/>
      <c r="AO177" s="48"/>
      <c r="AP177" s="48"/>
      <c r="AQ177" s="48"/>
      <c r="AR177" s="48"/>
      <c r="AS177" s="48"/>
      <c r="AT177" s="48"/>
      <c r="AU177" s="48"/>
    </row>
    <row r="178" spans="2:50" ht="9" customHeight="1" x14ac:dyDescent="0.3">
      <c r="B178" s="269" t="s">
        <v>53</v>
      </c>
      <c r="C178" s="269"/>
      <c r="D178" s="270" t="s">
        <v>54</v>
      </c>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70"/>
      <c r="AE178" s="270"/>
      <c r="AF178" s="270"/>
      <c r="AG178" s="270"/>
      <c r="AH178" s="270"/>
      <c r="AI178" s="270"/>
      <c r="AJ178" s="270"/>
      <c r="AK178" s="270"/>
      <c r="AL178" s="270"/>
      <c r="AM178" s="270"/>
      <c r="AN178" s="270"/>
      <c r="AO178" s="270"/>
      <c r="AP178" s="270"/>
      <c r="AQ178" s="270"/>
      <c r="AR178" s="270"/>
      <c r="AS178" s="270"/>
      <c r="AT178" s="270"/>
      <c r="AU178" s="270"/>
      <c r="AV178" s="270"/>
      <c r="AW178" s="59"/>
      <c r="AX178" s="43"/>
    </row>
    <row r="179" spans="2:50" ht="9" customHeight="1" x14ac:dyDescent="0.3">
      <c r="B179" s="269"/>
      <c r="C179" s="269"/>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70"/>
      <c r="AE179" s="270"/>
      <c r="AF179" s="270"/>
      <c r="AG179" s="270"/>
      <c r="AH179" s="270"/>
      <c r="AI179" s="270"/>
      <c r="AJ179" s="270"/>
      <c r="AK179" s="270"/>
      <c r="AL179" s="270"/>
      <c r="AM179" s="270"/>
      <c r="AN179" s="270"/>
      <c r="AO179" s="270"/>
      <c r="AP179" s="270"/>
      <c r="AQ179" s="270"/>
      <c r="AR179" s="270"/>
      <c r="AS179" s="270"/>
      <c r="AT179" s="270"/>
      <c r="AU179" s="270"/>
      <c r="AV179" s="270"/>
      <c r="AW179" s="59"/>
      <c r="AX179" s="43"/>
    </row>
    <row r="180" spans="2:50" ht="9" customHeight="1" x14ac:dyDescent="0.3">
      <c r="C180" s="311" t="s">
        <v>56</v>
      </c>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312"/>
      <c r="AC180" s="312"/>
      <c r="AD180" s="312"/>
      <c r="AE180" s="312"/>
      <c r="AF180" s="312"/>
      <c r="AG180" s="312"/>
      <c r="AH180" s="312"/>
      <c r="AI180" s="312"/>
      <c r="AJ180" s="312"/>
      <c r="AK180" s="312"/>
      <c r="AL180" s="312"/>
      <c r="AM180" s="312"/>
      <c r="AN180" s="312"/>
      <c r="AO180" s="312"/>
      <c r="AP180" s="312"/>
      <c r="AQ180" s="312"/>
      <c r="AR180" s="312"/>
      <c r="AS180" s="312"/>
      <c r="AT180" s="312"/>
      <c r="AU180" s="313"/>
    </row>
    <row r="181" spans="2:50" ht="9" customHeight="1" x14ac:dyDescent="0.3">
      <c r="C181" s="314"/>
      <c r="D181" s="315"/>
      <c r="E181" s="315"/>
      <c r="F181" s="315"/>
      <c r="G181" s="315"/>
      <c r="H181" s="315"/>
      <c r="I181" s="315"/>
      <c r="J181" s="315"/>
      <c r="K181" s="315"/>
      <c r="L181" s="315"/>
      <c r="M181" s="315"/>
      <c r="N181" s="315"/>
      <c r="O181" s="315"/>
      <c r="P181" s="315"/>
      <c r="Q181" s="315"/>
      <c r="R181" s="315"/>
      <c r="S181" s="315"/>
      <c r="T181" s="315"/>
      <c r="U181" s="315"/>
      <c r="V181" s="315"/>
      <c r="W181" s="315"/>
      <c r="X181" s="315"/>
      <c r="Y181" s="315"/>
      <c r="Z181" s="315"/>
      <c r="AA181" s="315"/>
      <c r="AB181" s="315"/>
      <c r="AC181" s="315"/>
      <c r="AD181" s="315"/>
      <c r="AE181" s="315"/>
      <c r="AF181" s="315"/>
      <c r="AG181" s="315"/>
      <c r="AH181" s="315"/>
      <c r="AI181" s="315"/>
      <c r="AJ181" s="315"/>
      <c r="AK181" s="315"/>
      <c r="AL181" s="315"/>
      <c r="AM181" s="315"/>
      <c r="AN181" s="315"/>
      <c r="AO181" s="315"/>
      <c r="AP181" s="315"/>
      <c r="AQ181" s="315"/>
      <c r="AR181" s="315"/>
      <c r="AS181" s="315"/>
      <c r="AT181" s="315"/>
      <c r="AU181" s="316"/>
    </row>
    <row r="182" spans="2:50" ht="9" customHeight="1" x14ac:dyDescent="0.3">
      <c r="C182" s="314"/>
      <c r="D182" s="315"/>
      <c r="E182" s="315"/>
      <c r="F182" s="315"/>
      <c r="G182" s="315"/>
      <c r="H182" s="315"/>
      <c r="I182" s="315"/>
      <c r="J182" s="315"/>
      <c r="K182" s="315"/>
      <c r="L182" s="315"/>
      <c r="M182" s="315"/>
      <c r="N182" s="315"/>
      <c r="O182" s="315"/>
      <c r="P182" s="315"/>
      <c r="Q182" s="315"/>
      <c r="R182" s="315"/>
      <c r="S182" s="315"/>
      <c r="T182" s="315"/>
      <c r="U182" s="315"/>
      <c r="V182" s="315"/>
      <c r="W182" s="315"/>
      <c r="X182" s="315"/>
      <c r="Y182" s="315"/>
      <c r="Z182" s="315"/>
      <c r="AA182" s="315"/>
      <c r="AB182" s="315"/>
      <c r="AC182" s="315"/>
      <c r="AD182" s="315"/>
      <c r="AE182" s="315"/>
      <c r="AF182" s="315"/>
      <c r="AG182" s="315"/>
      <c r="AH182" s="315"/>
      <c r="AI182" s="315"/>
      <c r="AJ182" s="315"/>
      <c r="AK182" s="315"/>
      <c r="AL182" s="315"/>
      <c r="AM182" s="315"/>
      <c r="AN182" s="315"/>
      <c r="AO182" s="315"/>
      <c r="AP182" s="315"/>
      <c r="AQ182" s="315"/>
      <c r="AR182" s="315"/>
      <c r="AS182" s="315"/>
      <c r="AT182" s="315"/>
      <c r="AU182" s="316"/>
    </row>
    <row r="183" spans="2:50" ht="9" customHeight="1" x14ac:dyDescent="0.3">
      <c r="C183" s="314"/>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315"/>
      <c r="AE183" s="315"/>
      <c r="AF183" s="315"/>
      <c r="AG183" s="315"/>
      <c r="AH183" s="315"/>
      <c r="AI183" s="315"/>
      <c r="AJ183" s="315"/>
      <c r="AK183" s="315"/>
      <c r="AL183" s="315"/>
      <c r="AM183" s="315"/>
      <c r="AN183" s="315"/>
      <c r="AO183" s="315"/>
      <c r="AP183" s="315"/>
      <c r="AQ183" s="315"/>
      <c r="AR183" s="315"/>
      <c r="AS183" s="315"/>
      <c r="AT183" s="315"/>
      <c r="AU183" s="316"/>
    </row>
    <row r="184" spans="2:50" ht="9" customHeight="1" x14ac:dyDescent="0.3">
      <c r="C184" s="314"/>
      <c r="D184" s="315"/>
      <c r="E184" s="315"/>
      <c r="F184" s="315"/>
      <c r="G184" s="315"/>
      <c r="H184" s="315"/>
      <c r="I184" s="315"/>
      <c r="J184" s="315"/>
      <c r="K184" s="315"/>
      <c r="L184" s="315"/>
      <c r="M184" s="315"/>
      <c r="N184" s="315"/>
      <c r="O184" s="315"/>
      <c r="P184" s="315"/>
      <c r="Q184" s="315"/>
      <c r="R184" s="315"/>
      <c r="S184" s="315"/>
      <c r="T184" s="315"/>
      <c r="U184" s="315"/>
      <c r="V184" s="315"/>
      <c r="W184" s="315"/>
      <c r="X184" s="315"/>
      <c r="Y184" s="315"/>
      <c r="Z184" s="315"/>
      <c r="AA184" s="315"/>
      <c r="AB184" s="315"/>
      <c r="AC184" s="315"/>
      <c r="AD184" s="315"/>
      <c r="AE184" s="315"/>
      <c r="AF184" s="315"/>
      <c r="AG184" s="315"/>
      <c r="AH184" s="315"/>
      <c r="AI184" s="315"/>
      <c r="AJ184" s="315"/>
      <c r="AK184" s="315"/>
      <c r="AL184" s="315"/>
      <c r="AM184" s="315"/>
      <c r="AN184" s="315"/>
      <c r="AO184" s="315"/>
      <c r="AP184" s="315"/>
      <c r="AQ184" s="315"/>
      <c r="AR184" s="315"/>
      <c r="AS184" s="315"/>
      <c r="AT184" s="315"/>
      <c r="AU184" s="316"/>
    </row>
    <row r="185" spans="2:50" ht="9" customHeight="1" x14ac:dyDescent="0.3">
      <c r="C185" s="314"/>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6"/>
    </row>
    <row r="186" spans="2:50" ht="9" customHeight="1" x14ac:dyDescent="0.3">
      <c r="C186" s="314"/>
      <c r="D186" s="315"/>
      <c r="E186" s="315"/>
      <c r="F186" s="315"/>
      <c r="G186" s="315"/>
      <c r="H186" s="315"/>
      <c r="I186" s="315"/>
      <c r="J186" s="315"/>
      <c r="K186" s="315"/>
      <c r="L186" s="315"/>
      <c r="M186" s="315"/>
      <c r="N186" s="315"/>
      <c r="O186" s="315"/>
      <c r="P186" s="315"/>
      <c r="Q186" s="315"/>
      <c r="R186" s="315"/>
      <c r="S186" s="315"/>
      <c r="T186" s="315"/>
      <c r="U186" s="315"/>
      <c r="V186" s="315"/>
      <c r="W186" s="315"/>
      <c r="X186" s="315"/>
      <c r="Y186" s="315"/>
      <c r="Z186" s="315"/>
      <c r="AA186" s="315"/>
      <c r="AB186" s="315"/>
      <c r="AC186" s="315"/>
      <c r="AD186" s="315"/>
      <c r="AE186" s="315"/>
      <c r="AF186" s="315"/>
      <c r="AG186" s="315"/>
      <c r="AH186" s="315"/>
      <c r="AI186" s="315"/>
      <c r="AJ186" s="315"/>
      <c r="AK186" s="315"/>
      <c r="AL186" s="315"/>
      <c r="AM186" s="315"/>
      <c r="AN186" s="315"/>
      <c r="AO186" s="315"/>
      <c r="AP186" s="315"/>
      <c r="AQ186" s="315"/>
      <c r="AR186" s="315"/>
      <c r="AS186" s="315"/>
      <c r="AT186" s="315"/>
      <c r="AU186" s="316"/>
    </row>
    <row r="187" spans="2:50" ht="9" customHeight="1" x14ac:dyDescent="0.3">
      <c r="C187" s="314"/>
      <c r="D187" s="315"/>
      <c r="E187" s="315"/>
      <c r="F187" s="315"/>
      <c r="G187" s="315"/>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5"/>
      <c r="AD187" s="315"/>
      <c r="AE187" s="315"/>
      <c r="AF187" s="315"/>
      <c r="AG187" s="315"/>
      <c r="AH187" s="315"/>
      <c r="AI187" s="315"/>
      <c r="AJ187" s="315"/>
      <c r="AK187" s="315"/>
      <c r="AL187" s="315"/>
      <c r="AM187" s="315"/>
      <c r="AN187" s="315"/>
      <c r="AO187" s="315"/>
      <c r="AP187" s="315"/>
      <c r="AQ187" s="315"/>
      <c r="AR187" s="315"/>
      <c r="AS187" s="315"/>
      <c r="AT187" s="315"/>
      <c r="AU187" s="316"/>
    </row>
    <row r="188" spans="2:50" ht="9" customHeight="1" x14ac:dyDescent="0.3">
      <c r="C188" s="314"/>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c r="AK188" s="315"/>
      <c r="AL188" s="315"/>
      <c r="AM188" s="315"/>
      <c r="AN188" s="315"/>
      <c r="AO188" s="315"/>
      <c r="AP188" s="315"/>
      <c r="AQ188" s="315"/>
      <c r="AR188" s="315"/>
      <c r="AS188" s="315"/>
      <c r="AT188" s="315"/>
      <c r="AU188" s="316"/>
    </row>
    <row r="189" spans="2:50" ht="9" customHeight="1" x14ac:dyDescent="0.3">
      <c r="C189" s="314"/>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6"/>
    </row>
    <row r="190" spans="2:50" ht="9" customHeight="1" x14ac:dyDescent="0.3">
      <c r="C190" s="314"/>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5"/>
      <c r="AN190" s="315"/>
      <c r="AO190" s="315"/>
      <c r="AP190" s="315"/>
      <c r="AQ190" s="315"/>
      <c r="AR190" s="315"/>
      <c r="AS190" s="315"/>
      <c r="AT190" s="315"/>
      <c r="AU190" s="316"/>
    </row>
    <row r="191" spans="2:50" ht="9" customHeight="1" x14ac:dyDescent="0.3">
      <c r="C191" s="314"/>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315"/>
      <c r="AE191" s="315"/>
      <c r="AF191" s="315"/>
      <c r="AG191" s="315"/>
      <c r="AH191" s="315"/>
      <c r="AI191" s="315"/>
      <c r="AJ191" s="315"/>
      <c r="AK191" s="315"/>
      <c r="AL191" s="315"/>
      <c r="AM191" s="315"/>
      <c r="AN191" s="315"/>
      <c r="AO191" s="315"/>
      <c r="AP191" s="315"/>
      <c r="AQ191" s="315"/>
      <c r="AR191" s="315"/>
      <c r="AS191" s="315"/>
      <c r="AT191" s="315"/>
      <c r="AU191" s="316"/>
    </row>
    <row r="192" spans="2:50" ht="9" customHeight="1" x14ac:dyDescent="0.3">
      <c r="C192" s="314"/>
      <c r="D192" s="315"/>
      <c r="E192" s="315"/>
      <c r="F192" s="315"/>
      <c r="G192" s="315"/>
      <c r="H192" s="315"/>
      <c r="I192" s="315"/>
      <c r="J192" s="315"/>
      <c r="K192" s="315"/>
      <c r="L192" s="315"/>
      <c r="M192" s="315"/>
      <c r="N192" s="315"/>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c r="AK192" s="315"/>
      <c r="AL192" s="315"/>
      <c r="AM192" s="315"/>
      <c r="AN192" s="315"/>
      <c r="AO192" s="315"/>
      <c r="AP192" s="315"/>
      <c r="AQ192" s="315"/>
      <c r="AR192" s="315"/>
      <c r="AS192" s="315"/>
      <c r="AT192" s="315"/>
      <c r="AU192" s="316"/>
    </row>
    <row r="193" spans="3:47" ht="9" customHeight="1" x14ac:dyDescent="0.3">
      <c r="C193" s="314"/>
      <c r="D193" s="315"/>
      <c r="E193" s="315"/>
      <c r="F193" s="315"/>
      <c r="G193" s="315"/>
      <c r="H193" s="315"/>
      <c r="I193" s="315"/>
      <c r="J193" s="315"/>
      <c r="K193" s="315"/>
      <c r="L193" s="315"/>
      <c r="M193" s="315"/>
      <c r="N193" s="315"/>
      <c r="O193" s="315"/>
      <c r="P193" s="315"/>
      <c r="Q193" s="315"/>
      <c r="R193" s="315"/>
      <c r="S193" s="315"/>
      <c r="T193" s="315"/>
      <c r="U193" s="315"/>
      <c r="V193" s="315"/>
      <c r="W193" s="315"/>
      <c r="X193" s="315"/>
      <c r="Y193" s="315"/>
      <c r="Z193" s="315"/>
      <c r="AA193" s="315"/>
      <c r="AB193" s="315"/>
      <c r="AC193" s="315"/>
      <c r="AD193" s="315"/>
      <c r="AE193" s="315"/>
      <c r="AF193" s="315"/>
      <c r="AG193" s="315"/>
      <c r="AH193" s="315"/>
      <c r="AI193" s="315"/>
      <c r="AJ193" s="315"/>
      <c r="AK193" s="315"/>
      <c r="AL193" s="315"/>
      <c r="AM193" s="315"/>
      <c r="AN193" s="315"/>
      <c r="AO193" s="315"/>
      <c r="AP193" s="315"/>
      <c r="AQ193" s="315"/>
      <c r="AR193" s="315"/>
      <c r="AS193" s="315"/>
      <c r="AT193" s="315"/>
      <c r="AU193" s="316"/>
    </row>
    <row r="194" spans="3:47" ht="9" customHeight="1" x14ac:dyDescent="0.3">
      <c r="C194" s="314"/>
      <c r="D194" s="315"/>
      <c r="E194" s="315"/>
      <c r="F194" s="315"/>
      <c r="G194" s="315"/>
      <c r="H194" s="315"/>
      <c r="I194" s="315"/>
      <c r="J194" s="315"/>
      <c r="K194" s="315"/>
      <c r="L194" s="315"/>
      <c r="M194" s="315"/>
      <c r="N194" s="315"/>
      <c r="O194" s="315"/>
      <c r="P194" s="315"/>
      <c r="Q194" s="315"/>
      <c r="R194" s="315"/>
      <c r="S194" s="315"/>
      <c r="T194" s="315"/>
      <c r="U194" s="315"/>
      <c r="V194" s="315"/>
      <c r="W194" s="315"/>
      <c r="X194" s="315"/>
      <c r="Y194" s="315"/>
      <c r="Z194" s="315"/>
      <c r="AA194" s="315"/>
      <c r="AB194" s="315"/>
      <c r="AC194" s="315"/>
      <c r="AD194" s="315"/>
      <c r="AE194" s="315"/>
      <c r="AF194" s="315"/>
      <c r="AG194" s="315"/>
      <c r="AH194" s="315"/>
      <c r="AI194" s="315"/>
      <c r="AJ194" s="315"/>
      <c r="AK194" s="315"/>
      <c r="AL194" s="315"/>
      <c r="AM194" s="315"/>
      <c r="AN194" s="315"/>
      <c r="AO194" s="315"/>
      <c r="AP194" s="315"/>
      <c r="AQ194" s="315"/>
      <c r="AR194" s="315"/>
      <c r="AS194" s="315"/>
      <c r="AT194" s="315"/>
      <c r="AU194" s="316"/>
    </row>
    <row r="195" spans="3:47" ht="9" customHeight="1" x14ac:dyDescent="0.3">
      <c r="C195" s="314"/>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315"/>
      <c r="AM195" s="315"/>
      <c r="AN195" s="315"/>
      <c r="AO195" s="315"/>
      <c r="AP195" s="315"/>
      <c r="AQ195" s="315"/>
      <c r="AR195" s="315"/>
      <c r="AS195" s="315"/>
      <c r="AT195" s="315"/>
      <c r="AU195" s="316"/>
    </row>
    <row r="196" spans="3:47" ht="9" customHeight="1" x14ac:dyDescent="0.3">
      <c r="C196" s="314"/>
      <c r="D196" s="315"/>
      <c r="E196" s="315"/>
      <c r="F196" s="315"/>
      <c r="G196" s="315"/>
      <c r="H196" s="315"/>
      <c r="I196" s="315"/>
      <c r="J196" s="315"/>
      <c r="K196" s="315"/>
      <c r="L196" s="315"/>
      <c r="M196" s="315"/>
      <c r="N196" s="315"/>
      <c r="O196" s="315"/>
      <c r="P196" s="315"/>
      <c r="Q196" s="315"/>
      <c r="R196" s="315"/>
      <c r="S196" s="315"/>
      <c r="T196" s="315"/>
      <c r="U196" s="315"/>
      <c r="V196" s="315"/>
      <c r="W196" s="315"/>
      <c r="X196" s="315"/>
      <c r="Y196" s="315"/>
      <c r="Z196" s="315"/>
      <c r="AA196" s="315"/>
      <c r="AB196" s="315"/>
      <c r="AC196" s="315"/>
      <c r="AD196" s="315"/>
      <c r="AE196" s="315"/>
      <c r="AF196" s="315"/>
      <c r="AG196" s="315"/>
      <c r="AH196" s="315"/>
      <c r="AI196" s="315"/>
      <c r="AJ196" s="315"/>
      <c r="AK196" s="315"/>
      <c r="AL196" s="315"/>
      <c r="AM196" s="315"/>
      <c r="AN196" s="315"/>
      <c r="AO196" s="315"/>
      <c r="AP196" s="315"/>
      <c r="AQ196" s="315"/>
      <c r="AR196" s="315"/>
      <c r="AS196" s="315"/>
      <c r="AT196" s="315"/>
      <c r="AU196" s="316"/>
    </row>
    <row r="197" spans="3:47" ht="9" customHeight="1" x14ac:dyDescent="0.3">
      <c r="C197" s="314"/>
      <c r="D197" s="315"/>
      <c r="E197" s="315"/>
      <c r="F197" s="315"/>
      <c r="G197" s="315"/>
      <c r="H197" s="315"/>
      <c r="I197" s="315"/>
      <c r="J197" s="315"/>
      <c r="K197" s="315"/>
      <c r="L197" s="315"/>
      <c r="M197" s="315"/>
      <c r="N197" s="315"/>
      <c r="O197" s="315"/>
      <c r="P197" s="315"/>
      <c r="Q197" s="315"/>
      <c r="R197" s="315"/>
      <c r="S197" s="315"/>
      <c r="T197" s="315"/>
      <c r="U197" s="315"/>
      <c r="V197" s="315"/>
      <c r="W197" s="315"/>
      <c r="X197" s="315"/>
      <c r="Y197" s="315"/>
      <c r="Z197" s="315"/>
      <c r="AA197" s="315"/>
      <c r="AB197" s="315"/>
      <c r="AC197" s="315"/>
      <c r="AD197" s="315"/>
      <c r="AE197" s="315"/>
      <c r="AF197" s="315"/>
      <c r="AG197" s="315"/>
      <c r="AH197" s="315"/>
      <c r="AI197" s="315"/>
      <c r="AJ197" s="315"/>
      <c r="AK197" s="315"/>
      <c r="AL197" s="315"/>
      <c r="AM197" s="315"/>
      <c r="AN197" s="315"/>
      <c r="AO197" s="315"/>
      <c r="AP197" s="315"/>
      <c r="AQ197" s="315"/>
      <c r="AR197" s="315"/>
      <c r="AS197" s="315"/>
      <c r="AT197" s="315"/>
      <c r="AU197" s="316"/>
    </row>
    <row r="198" spans="3:47" ht="9" customHeight="1" x14ac:dyDescent="0.3">
      <c r="C198" s="314"/>
      <c r="D198" s="315"/>
      <c r="E198" s="315"/>
      <c r="F198" s="315"/>
      <c r="G198" s="315"/>
      <c r="H198" s="315"/>
      <c r="I198" s="315"/>
      <c r="J198" s="315"/>
      <c r="K198" s="315"/>
      <c r="L198" s="315"/>
      <c r="M198" s="315"/>
      <c r="N198" s="315"/>
      <c r="O198" s="315"/>
      <c r="P198" s="315"/>
      <c r="Q198" s="315"/>
      <c r="R198" s="315"/>
      <c r="S198" s="315"/>
      <c r="T198" s="315"/>
      <c r="U198" s="315"/>
      <c r="V198" s="315"/>
      <c r="W198" s="315"/>
      <c r="X198" s="315"/>
      <c r="Y198" s="315"/>
      <c r="Z198" s="315"/>
      <c r="AA198" s="315"/>
      <c r="AB198" s="315"/>
      <c r="AC198" s="315"/>
      <c r="AD198" s="315"/>
      <c r="AE198" s="315"/>
      <c r="AF198" s="315"/>
      <c r="AG198" s="315"/>
      <c r="AH198" s="315"/>
      <c r="AI198" s="315"/>
      <c r="AJ198" s="315"/>
      <c r="AK198" s="315"/>
      <c r="AL198" s="315"/>
      <c r="AM198" s="315"/>
      <c r="AN198" s="315"/>
      <c r="AO198" s="315"/>
      <c r="AP198" s="315"/>
      <c r="AQ198" s="315"/>
      <c r="AR198" s="315"/>
      <c r="AS198" s="315"/>
      <c r="AT198" s="315"/>
      <c r="AU198" s="316"/>
    </row>
    <row r="199" spans="3:47" ht="9" customHeight="1" x14ac:dyDescent="0.3">
      <c r="C199" s="314"/>
      <c r="D199" s="315"/>
      <c r="E199" s="315"/>
      <c r="F199" s="315"/>
      <c r="G199" s="315"/>
      <c r="H199" s="315"/>
      <c r="I199" s="315"/>
      <c r="J199" s="315"/>
      <c r="K199" s="315"/>
      <c r="L199" s="315"/>
      <c r="M199" s="315"/>
      <c r="N199" s="315"/>
      <c r="O199" s="315"/>
      <c r="P199" s="315"/>
      <c r="Q199" s="315"/>
      <c r="R199" s="315"/>
      <c r="S199" s="315"/>
      <c r="T199" s="315"/>
      <c r="U199" s="315"/>
      <c r="V199" s="315"/>
      <c r="W199" s="315"/>
      <c r="X199" s="315"/>
      <c r="Y199" s="315"/>
      <c r="Z199" s="315"/>
      <c r="AA199" s="315"/>
      <c r="AB199" s="315"/>
      <c r="AC199" s="315"/>
      <c r="AD199" s="315"/>
      <c r="AE199" s="315"/>
      <c r="AF199" s="315"/>
      <c r="AG199" s="315"/>
      <c r="AH199" s="315"/>
      <c r="AI199" s="315"/>
      <c r="AJ199" s="315"/>
      <c r="AK199" s="315"/>
      <c r="AL199" s="315"/>
      <c r="AM199" s="315"/>
      <c r="AN199" s="315"/>
      <c r="AO199" s="315"/>
      <c r="AP199" s="315"/>
      <c r="AQ199" s="315"/>
      <c r="AR199" s="315"/>
      <c r="AS199" s="315"/>
      <c r="AT199" s="315"/>
      <c r="AU199" s="316"/>
    </row>
    <row r="200" spans="3:47" ht="9" customHeight="1" x14ac:dyDescent="0.3">
      <c r="C200" s="314"/>
      <c r="D200" s="315"/>
      <c r="E200" s="315"/>
      <c r="F200" s="315"/>
      <c r="G200" s="315"/>
      <c r="H200" s="315"/>
      <c r="I200" s="315"/>
      <c r="J200" s="315"/>
      <c r="K200" s="315"/>
      <c r="L200" s="315"/>
      <c r="M200" s="315"/>
      <c r="N200" s="315"/>
      <c r="O200" s="315"/>
      <c r="P200" s="315"/>
      <c r="Q200" s="315"/>
      <c r="R200" s="315"/>
      <c r="S200" s="315"/>
      <c r="T200" s="315"/>
      <c r="U200" s="315"/>
      <c r="V200" s="315"/>
      <c r="W200" s="315"/>
      <c r="X200" s="315"/>
      <c r="Y200" s="315"/>
      <c r="Z200" s="315"/>
      <c r="AA200" s="315"/>
      <c r="AB200" s="315"/>
      <c r="AC200" s="315"/>
      <c r="AD200" s="315"/>
      <c r="AE200" s="315"/>
      <c r="AF200" s="315"/>
      <c r="AG200" s="315"/>
      <c r="AH200" s="315"/>
      <c r="AI200" s="315"/>
      <c r="AJ200" s="315"/>
      <c r="AK200" s="315"/>
      <c r="AL200" s="315"/>
      <c r="AM200" s="315"/>
      <c r="AN200" s="315"/>
      <c r="AO200" s="315"/>
      <c r="AP200" s="315"/>
      <c r="AQ200" s="315"/>
      <c r="AR200" s="315"/>
      <c r="AS200" s="315"/>
      <c r="AT200" s="315"/>
      <c r="AU200" s="316"/>
    </row>
    <row r="201" spans="3:47" ht="9" customHeight="1" x14ac:dyDescent="0.3">
      <c r="C201" s="314"/>
      <c r="D201" s="315"/>
      <c r="E201" s="315"/>
      <c r="F201" s="315"/>
      <c r="G201" s="315"/>
      <c r="H201" s="315"/>
      <c r="I201" s="315"/>
      <c r="J201" s="315"/>
      <c r="K201" s="315"/>
      <c r="L201" s="315"/>
      <c r="M201" s="315"/>
      <c r="N201" s="315"/>
      <c r="O201" s="315"/>
      <c r="P201" s="315"/>
      <c r="Q201" s="315"/>
      <c r="R201" s="315"/>
      <c r="S201" s="315"/>
      <c r="T201" s="315"/>
      <c r="U201" s="315"/>
      <c r="V201" s="315"/>
      <c r="W201" s="315"/>
      <c r="X201" s="315"/>
      <c r="Y201" s="315"/>
      <c r="Z201" s="315"/>
      <c r="AA201" s="315"/>
      <c r="AB201" s="315"/>
      <c r="AC201" s="315"/>
      <c r="AD201" s="315"/>
      <c r="AE201" s="315"/>
      <c r="AF201" s="315"/>
      <c r="AG201" s="315"/>
      <c r="AH201" s="315"/>
      <c r="AI201" s="315"/>
      <c r="AJ201" s="315"/>
      <c r="AK201" s="315"/>
      <c r="AL201" s="315"/>
      <c r="AM201" s="315"/>
      <c r="AN201" s="315"/>
      <c r="AO201" s="315"/>
      <c r="AP201" s="315"/>
      <c r="AQ201" s="315"/>
      <c r="AR201" s="315"/>
      <c r="AS201" s="315"/>
      <c r="AT201" s="315"/>
      <c r="AU201" s="316"/>
    </row>
    <row r="202" spans="3:47" ht="9" customHeight="1" x14ac:dyDescent="0.3">
      <c r="C202" s="314"/>
      <c r="D202" s="315"/>
      <c r="E202" s="315"/>
      <c r="F202" s="315"/>
      <c r="G202" s="315"/>
      <c r="H202" s="315"/>
      <c r="I202" s="315"/>
      <c r="J202" s="315"/>
      <c r="K202" s="315"/>
      <c r="L202" s="315"/>
      <c r="M202" s="315"/>
      <c r="N202" s="315"/>
      <c r="O202" s="315"/>
      <c r="P202" s="315"/>
      <c r="Q202" s="315"/>
      <c r="R202" s="315"/>
      <c r="S202" s="315"/>
      <c r="T202" s="315"/>
      <c r="U202" s="315"/>
      <c r="V202" s="315"/>
      <c r="W202" s="315"/>
      <c r="X202" s="315"/>
      <c r="Y202" s="315"/>
      <c r="Z202" s="315"/>
      <c r="AA202" s="315"/>
      <c r="AB202" s="315"/>
      <c r="AC202" s="315"/>
      <c r="AD202" s="315"/>
      <c r="AE202" s="315"/>
      <c r="AF202" s="315"/>
      <c r="AG202" s="315"/>
      <c r="AH202" s="315"/>
      <c r="AI202" s="315"/>
      <c r="AJ202" s="315"/>
      <c r="AK202" s="315"/>
      <c r="AL202" s="315"/>
      <c r="AM202" s="315"/>
      <c r="AN202" s="315"/>
      <c r="AO202" s="315"/>
      <c r="AP202" s="315"/>
      <c r="AQ202" s="315"/>
      <c r="AR202" s="315"/>
      <c r="AS202" s="315"/>
      <c r="AT202" s="315"/>
      <c r="AU202" s="316"/>
    </row>
    <row r="203" spans="3:47" ht="9" customHeight="1" x14ac:dyDescent="0.3">
      <c r="C203" s="314"/>
      <c r="D203" s="315"/>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c r="AA203" s="315"/>
      <c r="AB203" s="315"/>
      <c r="AC203" s="315"/>
      <c r="AD203" s="315"/>
      <c r="AE203" s="315"/>
      <c r="AF203" s="315"/>
      <c r="AG203" s="315"/>
      <c r="AH203" s="315"/>
      <c r="AI203" s="315"/>
      <c r="AJ203" s="315"/>
      <c r="AK203" s="315"/>
      <c r="AL203" s="315"/>
      <c r="AM203" s="315"/>
      <c r="AN203" s="315"/>
      <c r="AO203" s="315"/>
      <c r="AP203" s="315"/>
      <c r="AQ203" s="315"/>
      <c r="AR203" s="315"/>
      <c r="AS203" s="315"/>
      <c r="AT203" s="315"/>
      <c r="AU203" s="316"/>
    </row>
    <row r="204" spans="3:47" ht="9" customHeight="1" x14ac:dyDescent="0.3">
      <c r="C204" s="314"/>
      <c r="D204" s="315"/>
      <c r="E204" s="315"/>
      <c r="F204" s="315"/>
      <c r="G204" s="315"/>
      <c r="H204" s="315"/>
      <c r="I204" s="315"/>
      <c r="J204" s="315"/>
      <c r="K204" s="315"/>
      <c r="L204" s="315"/>
      <c r="M204" s="315"/>
      <c r="N204" s="315"/>
      <c r="O204" s="315"/>
      <c r="P204" s="315"/>
      <c r="Q204" s="315"/>
      <c r="R204" s="315"/>
      <c r="S204" s="315"/>
      <c r="T204" s="315"/>
      <c r="U204" s="315"/>
      <c r="V204" s="315"/>
      <c r="W204" s="315"/>
      <c r="X204" s="315"/>
      <c r="Y204" s="315"/>
      <c r="Z204" s="315"/>
      <c r="AA204" s="315"/>
      <c r="AB204" s="315"/>
      <c r="AC204" s="315"/>
      <c r="AD204" s="315"/>
      <c r="AE204" s="315"/>
      <c r="AF204" s="315"/>
      <c r="AG204" s="315"/>
      <c r="AH204" s="315"/>
      <c r="AI204" s="315"/>
      <c r="AJ204" s="315"/>
      <c r="AK204" s="315"/>
      <c r="AL204" s="315"/>
      <c r="AM204" s="315"/>
      <c r="AN204" s="315"/>
      <c r="AO204" s="315"/>
      <c r="AP204" s="315"/>
      <c r="AQ204" s="315"/>
      <c r="AR204" s="315"/>
      <c r="AS204" s="315"/>
      <c r="AT204" s="315"/>
      <c r="AU204" s="316"/>
    </row>
    <row r="205" spans="3:47" ht="9" customHeight="1" x14ac:dyDescent="0.3">
      <c r="C205" s="314"/>
      <c r="D205" s="315"/>
      <c r="E205" s="315"/>
      <c r="F205" s="315"/>
      <c r="G205" s="315"/>
      <c r="H205" s="315"/>
      <c r="I205" s="315"/>
      <c r="J205" s="315"/>
      <c r="K205" s="315"/>
      <c r="L205" s="315"/>
      <c r="M205" s="315"/>
      <c r="N205" s="315"/>
      <c r="O205" s="315"/>
      <c r="P205" s="315"/>
      <c r="Q205" s="315"/>
      <c r="R205" s="315"/>
      <c r="S205" s="315"/>
      <c r="T205" s="315"/>
      <c r="U205" s="315"/>
      <c r="V205" s="315"/>
      <c r="W205" s="315"/>
      <c r="X205" s="315"/>
      <c r="Y205" s="315"/>
      <c r="Z205" s="315"/>
      <c r="AA205" s="315"/>
      <c r="AB205" s="315"/>
      <c r="AC205" s="315"/>
      <c r="AD205" s="315"/>
      <c r="AE205" s="315"/>
      <c r="AF205" s="315"/>
      <c r="AG205" s="315"/>
      <c r="AH205" s="315"/>
      <c r="AI205" s="315"/>
      <c r="AJ205" s="315"/>
      <c r="AK205" s="315"/>
      <c r="AL205" s="315"/>
      <c r="AM205" s="315"/>
      <c r="AN205" s="315"/>
      <c r="AO205" s="315"/>
      <c r="AP205" s="315"/>
      <c r="AQ205" s="315"/>
      <c r="AR205" s="315"/>
      <c r="AS205" s="315"/>
      <c r="AT205" s="315"/>
      <c r="AU205" s="316"/>
    </row>
    <row r="206" spans="3:47" ht="9" customHeight="1" x14ac:dyDescent="0.3">
      <c r="C206" s="314"/>
      <c r="D206" s="315"/>
      <c r="E206" s="315"/>
      <c r="F206" s="315"/>
      <c r="G206" s="315"/>
      <c r="H206" s="315"/>
      <c r="I206" s="315"/>
      <c r="J206" s="315"/>
      <c r="K206" s="315"/>
      <c r="L206" s="315"/>
      <c r="M206" s="315"/>
      <c r="N206" s="315"/>
      <c r="O206" s="315"/>
      <c r="P206" s="315"/>
      <c r="Q206" s="315"/>
      <c r="R206" s="315"/>
      <c r="S206" s="315"/>
      <c r="T206" s="315"/>
      <c r="U206" s="315"/>
      <c r="V206" s="315"/>
      <c r="W206" s="315"/>
      <c r="X206" s="315"/>
      <c r="Y206" s="315"/>
      <c r="Z206" s="315"/>
      <c r="AA206" s="315"/>
      <c r="AB206" s="315"/>
      <c r="AC206" s="315"/>
      <c r="AD206" s="315"/>
      <c r="AE206" s="315"/>
      <c r="AF206" s="315"/>
      <c r="AG206" s="315"/>
      <c r="AH206" s="315"/>
      <c r="AI206" s="315"/>
      <c r="AJ206" s="315"/>
      <c r="AK206" s="315"/>
      <c r="AL206" s="315"/>
      <c r="AM206" s="315"/>
      <c r="AN206" s="315"/>
      <c r="AO206" s="315"/>
      <c r="AP206" s="315"/>
      <c r="AQ206" s="315"/>
      <c r="AR206" s="315"/>
      <c r="AS206" s="315"/>
      <c r="AT206" s="315"/>
      <c r="AU206" s="316"/>
    </row>
    <row r="207" spans="3:47" ht="9" customHeight="1" x14ac:dyDescent="0.3">
      <c r="C207" s="314"/>
      <c r="D207" s="315"/>
      <c r="E207" s="315"/>
      <c r="F207" s="315"/>
      <c r="G207" s="315"/>
      <c r="H207" s="315"/>
      <c r="I207" s="315"/>
      <c r="J207" s="315"/>
      <c r="K207" s="315"/>
      <c r="L207" s="315"/>
      <c r="M207" s="315"/>
      <c r="N207" s="315"/>
      <c r="O207" s="315"/>
      <c r="P207" s="315"/>
      <c r="Q207" s="315"/>
      <c r="R207" s="315"/>
      <c r="S207" s="315"/>
      <c r="T207" s="315"/>
      <c r="U207" s="315"/>
      <c r="V207" s="315"/>
      <c r="W207" s="315"/>
      <c r="X207" s="315"/>
      <c r="Y207" s="315"/>
      <c r="Z207" s="315"/>
      <c r="AA207" s="315"/>
      <c r="AB207" s="315"/>
      <c r="AC207" s="315"/>
      <c r="AD207" s="315"/>
      <c r="AE207" s="315"/>
      <c r="AF207" s="315"/>
      <c r="AG207" s="315"/>
      <c r="AH207" s="315"/>
      <c r="AI207" s="315"/>
      <c r="AJ207" s="315"/>
      <c r="AK207" s="315"/>
      <c r="AL207" s="315"/>
      <c r="AM207" s="315"/>
      <c r="AN207" s="315"/>
      <c r="AO207" s="315"/>
      <c r="AP207" s="315"/>
      <c r="AQ207" s="315"/>
      <c r="AR207" s="315"/>
      <c r="AS207" s="315"/>
      <c r="AT207" s="315"/>
      <c r="AU207" s="316"/>
    </row>
    <row r="208" spans="3:47" ht="9" customHeight="1" x14ac:dyDescent="0.3">
      <c r="C208" s="314"/>
      <c r="D208" s="315"/>
      <c r="E208" s="315"/>
      <c r="F208" s="315"/>
      <c r="G208" s="315"/>
      <c r="H208" s="315"/>
      <c r="I208" s="315"/>
      <c r="J208" s="315"/>
      <c r="K208" s="315"/>
      <c r="L208" s="315"/>
      <c r="M208" s="315"/>
      <c r="N208" s="315"/>
      <c r="O208" s="315"/>
      <c r="P208" s="315"/>
      <c r="Q208" s="315"/>
      <c r="R208" s="315"/>
      <c r="S208" s="315"/>
      <c r="T208" s="315"/>
      <c r="U208" s="315"/>
      <c r="V208" s="315"/>
      <c r="W208" s="315"/>
      <c r="X208" s="315"/>
      <c r="Y208" s="315"/>
      <c r="Z208" s="315"/>
      <c r="AA208" s="315"/>
      <c r="AB208" s="315"/>
      <c r="AC208" s="315"/>
      <c r="AD208" s="315"/>
      <c r="AE208" s="315"/>
      <c r="AF208" s="315"/>
      <c r="AG208" s="315"/>
      <c r="AH208" s="315"/>
      <c r="AI208" s="315"/>
      <c r="AJ208" s="315"/>
      <c r="AK208" s="315"/>
      <c r="AL208" s="315"/>
      <c r="AM208" s="315"/>
      <c r="AN208" s="315"/>
      <c r="AO208" s="315"/>
      <c r="AP208" s="315"/>
      <c r="AQ208" s="315"/>
      <c r="AR208" s="315"/>
      <c r="AS208" s="315"/>
      <c r="AT208" s="315"/>
      <c r="AU208" s="316"/>
    </row>
    <row r="209" spans="3:47" ht="9" customHeight="1" x14ac:dyDescent="0.3">
      <c r="C209" s="314"/>
      <c r="D209" s="315"/>
      <c r="E209" s="315"/>
      <c r="F209" s="315"/>
      <c r="G209" s="315"/>
      <c r="H209" s="315"/>
      <c r="I209" s="315"/>
      <c r="J209" s="315"/>
      <c r="K209" s="315"/>
      <c r="L209" s="315"/>
      <c r="M209" s="315"/>
      <c r="N209" s="315"/>
      <c r="O209" s="315"/>
      <c r="P209" s="315"/>
      <c r="Q209" s="315"/>
      <c r="R209" s="315"/>
      <c r="S209" s="315"/>
      <c r="T209" s="315"/>
      <c r="U209" s="315"/>
      <c r="V209" s="315"/>
      <c r="W209" s="315"/>
      <c r="X209" s="315"/>
      <c r="Y209" s="315"/>
      <c r="Z209" s="315"/>
      <c r="AA209" s="315"/>
      <c r="AB209" s="315"/>
      <c r="AC209" s="315"/>
      <c r="AD209" s="315"/>
      <c r="AE209" s="315"/>
      <c r="AF209" s="315"/>
      <c r="AG209" s="315"/>
      <c r="AH209" s="315"/>
      <c r="AI209" s="315"/>
      <c r="AJ209" s="315"/>
      <c r="AK209" s="315"/>
      <c r="AL209" s="315"/>
      <c r="AM209" s="315"/>
      <c r="AN209" s="315"/>
      <c r="AO209" s="315"/>
      <c r="AP209" s="315"/>
      <c r="AQ209" s="315"/>
      <c r="AR209" s="315"/>
      <c r="AS209" s="315"/>
      <c r="AT209" s="315"/>
      <c r="AU209" s="316"/>
    </row>
    <row r="210" spans="3:47" ht="9" customHeight="1" x14ac:dyDescent="0.3">
      <c r="C210" s="314"/>
      <c r="D210" s="315"/>
      <c r="E210" s="315"/>
      <c r="F210" s="315"/>
      <c r="G210" s="315"/>
      <c r="H210" s="315"/>
      <c r="I210" s="315"/>
      <c r="J210" s="315"/>
      <c r="K210" s="315"/>
      <c r="L210" s="315"/>
      <c r="M210" s="315"/>
      <c r="N210" s="315"/>
      <c r="O210" s="315"/>
      <c r="P210" s="315"/>
      <c r="Q210" s="315"/>
      <c r="R210" s="315"/>
      <c r="S210" s="315"/>
      <c r="T210" s="315"/>
      <c r="U210" s="315"/>
      <c r="V210" s="315"/>
      <c r="W210" s="315"/>
      <c r="X210" s="315"/>
      <c r="Y210" s="315"/>
      <c r="Z210" s="315"/>
      <c r="AA210" s="315"/>
      <c r="AB210" s="315"/>
      <c r="AC210" s="315"/>
      <c r="AD210" s="315"/>
      <c r="AE210" s="315"/>
      <c r="AF210" s="315"/>
      <c r="AG210" s="315"/>
      <c r="AH210" s="315"/>
      <c r="AI210" s="315"/>
      <c r="AJ210" s="315"/>
      <c r="AK210" s="315"/>
      <c r="AL210" s="315"/>
      <c r="AM210" s="315"/>
      <c r="AN210" s="315"/>
      <c r="AO210" s="315"/>
      <c r="AP210" s="315"/>
      <c r="AQ210" s="315"/>
      <c r="AR210" s="315"/>
      <c r="AS210" s="315"/>
      <c r="AT210" s="315"/>
      <c r="AU210" s="316"/>
    </row>
    <row r="211" spans="3:47" ht="9" customHeight="1" x14ac:dyDescent="0.3">
      <c r="C211" s="314"/>
      <c r="D211" s="315"/>
      <c r="E211" s="315"/>
      <c r="F211" s="315"/>
      <c r="G211" s="315"/>
      <c r="H211" s="315"/>
      <c r="I211" s="315"/>
      <c r="J211" s="315"/>
      <c r="K211" s="315"/>
      <c r="L211" s="315"/>
      <c r="M211" s="315"/>
      <c r="N211" s="315"/>
      <c r="O211" s="315"/>
      <c r="P211" s="315"/>
      <c r="Q211" s="315"/>
      <c r="R211" s="315"/>
      <c r="S211" s="315"/>
      <c r="T211" s="315"/>
      <c r="U211" s="315"/>
      <c r="V211" s="315"/>
      <c r="W211" s="315"/>
      <c r="X211" s="315"/>
      <c r="Y211" s="315"/>
      <c r="Z211" s="315"/>
      <c r="AA211" s="315"/>
      <c r="AB211" s="315"/>
      <c r="AC211" s="315"/>
      <c r="AD211" s="315"/>
      <c r="AE211" s="315"/>
      <c r="AF211" s="315"/>
      <c r="AG211" s="315"/>
      <c r="AH211" s="315"/>
      <c r="AI211" s="315"/>
      <c r="AJ211" s="315"/>
      <c r="AK211" s="315"/>
      <c r="AL211" s="315"/>
      <c r="AM211" s="315"/>
      <c r="AN211" s="315"/>
      <c r="AO211" s="315"/>
      <c r="AP211" s="315"/>
      <c r="AQ211" s="315"/>
      <c r="AR211" s="315"/>
      <c r="AS211" s="315"/>
      <c r="AT211" s="315"/>
      <c r="AU211" s="316"/>
    </row>
    <row r="212" spans="3:47" ht="9" customHeight="1" x14ac:dyDescent="0.3">
      <c r="C212" s="314"/>
      <c r="D212" s="315"/>
      <c r="E212" s="315"/>
      <c r="F212" s="315"/>
      <c r="G212" s="315"/>
      <c r="H212" s="315"/>
      <c r="I212" s="315"/>
      <c r="J212" s="315"/>
      <c r="K212" s="315"/>
      <c r="L212" s="315"/>
      <c r="M212" s="315"/>
      <c r="N212" s="315"/>
      <c r="O212" s="315"/>
      <c r="P212" s="315"/>
      <c r="Q212" s="315"/>
      <c r="R212" s="315"/>
      <c r="S212" s="315"/>
      <c r="T212" s="315"/>
      <c r="U212" s="315"/>
      <c r="V212" s="315"/>
      <c r="W212" s="315"/>
      <c r="X212" s="315"/>
      <c r="Y212" s="315"/>
      <c r="Z212" s="315"/>
      <c r="AA212" s="315"/>
      <c r="AB212" s="315"/>
      <c r="AC212" s="315"/>
      <c r="AD212" s="315"/>
      <c r="AE212" s="315"/>
      <c r="AF212" s="315"/>
      <c r="AG212" s="315"/>
      <c r="AH212" s="315"/>
      <c r="AI212" s="315"/>
      <c r="AJ212" s="315"/>
      <c r="AK212" s="315"/>
      <c r="AL212" s="315"/>
      <c r="AM212" s="315"/>
      <c r="AN212" s="315"/>
      <c r="AO212" s="315"/>
      <c r="AP212" s="315"/>
      <c r="AQ212" s="315"/>
      <c r="AR212" s="315"/>
      <c r="AS212" s="315"/>
      <c r="AT212" s="315"/>
      <c r="AU212" s="316"/>
    </row>
    <row r="213" spans="3:47" ht="9" customHeight="1" x14ac:dyDescent="0.3">
      <c r="C213" s="314"/>
      <c r="D213" s="315"/>
      <c r="E213" s="315"/>
      <c r="F213" s="315"/>
      <c r="G213" s="315"/>
      <c r="H213" s="315"/>
      <c r="I213" s="315"/>
      <c r="J213" s="315"/>
      <c r="K213" s="315"/>
      <c r="L213" s="315"/>
      <c r="M213" s="315"/>
      <c r="N213" s="315"/>
      <c r="O213" s="315"/>
      <c r="P213" s="315"/>
      <c r="Q213" s="315"/>
      <c r="R213" s="315"/>
      <c r="S213" s="315"/>
      <c r="T213" s="315"/>
      <c r="U213" s="315"/>
      <c r="V213" s="315"/>
      <c r="W213" s="315"/>
      <c r="X213" s="315"/>
      <c r="Y213" s="315"/>
      <c r="Z213" s="315"/>
      <c r="AA213" s="315"/>
      <c r="AB213" s="315"/>
      <c r="AC213" s="315"/>
      <c r="AD213" s="315"/>
      <c r="AE213" s="315"/>
      <c r="AF213" s="315"/>
      <c r="AG213" s="315"/>
      <c r="AH213" s="315"/>
      <c r="AI213" s="315"/>
      <c r="AJ213" s="315"/>
      <c r="AK213" s="315"/>
      <c r="AL213" s="315"/>
      <c r="AM213" s="315"/>
      <c r="AN213" s="315"/>
      <c r="AO213" s="315"/>
      <c r="AP213" s="315"/>
      <c r="AQ213" s="315"/>
      <c r="AR213" s="315"/>
      <c r="AS213" s="315"/>
      <c r="AT213" s="315"/>
      <c r="AU213" s="316"/>
    </row>
    <row r="214" spans="3:47" ht="9" customHeight="1" x14ac:dyDescent="0.3">
      <c r="C214" s="314"/>
      <c r="D214" s="315"/>
      <c r="E214" s="315"/>
      <c r="F214" s="315"/>
      <c r="G214" s="315"/>
      <c r="H214" s="315"/>
      <c r="I214" s="315"/>
      <c r="J214" s="315"/>
      <c r="K214" s="315"/>
      <c r="L214" s="315"/>
      <c r="M214" s="315"/>
      <c r="N214" s="315"/>
      <c r="O214" s="315"/>
      <c r="P214" s="315"/>
      <c r="Q214" s="315"/>
      <c r="R214" s="315"/>
      <c r="S214" s="315"/>
      <c r="T214" s="315"/>
      <c r="U214" s="315"/>
      <c r="V214" s="315"/>
      <c r="W214" s="315"/>
      <c r="X214" s="315"/>
      <c r="Y214" s="315"/>
      <c r="Z214" s="315"/>
      <c r="AA214" s="315"/>
      <c r="AB214" s="315"/>
      <c r="AC214" s="315"/>
      <c r="AD214" s="315"/>
      <c r="AE214" s="315"/>
      <c r="AF214" s="315"/>
      <c r="AG214" s="315"/>
      <c r="AH214" s="315"/>
      <c r="AI214" s="315"/>
      <c r="AJ214" s="315"/>
      <c r="AK214" s="315"/>
      <c r="AL214" s="315"/>
      <c r="AM214" s="315"/>
      <c r="AN214" s="315"/>
      <c r="AO214" s="315"/>
      <c r="AP214" s="315"/>
      <c r="AQ214" s="315"/>
      <c r="AR214" s="315"/>
      <c r="AS214" s="315"/>
      <c r="AT214" s="315"/>
      <c r="AU214" s="316"/>
    </row>
    <row r="215" spans="3:47" ht="9" customHeight="1" x14ac:dyDescent="0.3">
      <c r="C215" s="314"/>
      <c r="D215" s="315"/>
      <c r="E215" s="315"/>
      <c r="F215" s="315"/>
      <c r="G215" s="315"/>
      <c r="H215" s="315"/>
      <c r="I215" s="315"/>
      <c r="J215" s="315"/>
      <c r="K215" s="315"/>
      <c r="L215" s="315"/>
      <c r="M215" s="315"/>
      <c r="N215" s="315"/>
      <c r="O215" s="315"/>
      <c r="P215" s="315"/>
      <c r="Q215" s="315"/>
      <c r="R215" s="315"/>
      <c r="S215" s="315"/>
      <c r="T215" s="315"/>
      <c r="U215" s="315"/>
      <c r="V215" s="315"/>
      <c r="W215" s="315"/>
      <c r="X215" s="315"/>
      <c r="Y215" s="315"/>
      <c r="Z215" s="315"/>
      <c r="AA215" s="315"/>
      <c r="AB215" s="315"/>
      <c r="AC215" s="315"/>
      <c r="AD215" s="315"/>
      <c r="AE215" s="315"/>
      <c r="AF215" s="315"/>
      <c r="AG215" s="315"/>
      <c r="AH215" s="315"/>
      <c r="AI215" s="315"/>
      <c r="AJ215" s="315"/>
      <c r="AK215" s="315"/>
      <c r="AL215" s="315"/>
      <c r="AM215" s="315"/>
      <c r="AN215" s="315"/>
      <c r="AO215" s="315"/>
      <c r="AP215" s="315"/>
      <c r="AQ215" s="315"/>
      <c r="AR215" s="315"/>
      <c r="AS215" s="315"/>
      <c r="AT215" s="315"/>
      <c r="AU215" s="316"/>
    </row>
    <row r="216" spans="3:47" ht="9" customHeight="1" x14ac:dyDescent="0.3">
      <c r="C216" s="314"/>
      <c r="D216" s="315"/>
      <c r="E216" s="315"/>
      <c r="F216" s="315"/>
      <c r="G216" s="315"/>
      <c r="H216" s="315"/>
      <c r="I216" s="315"/>
      <c r="J216" s="315"/>
      <c r="K216" s="315"/>
      <c r="L216" s="315"/>
      <c r="M216" s="315"/>
      <c r="N216" s="315"/>
      <c r="O216" s="315"/>
      <c r="P216" s="315"/>
      <c r="Q216" s="315"/>
      <c r="R216" s="315"/>
      <c r="S216" s="315"/>
      <c r="T216" s="315"/>
      <c r="U216" s="315"/>
      <c r="V216" s="315"/>
      <c r="W216" s="315"/>
      <c r="X216" s="315"/>
      <c r="Y216" s="315"/>
      <c r="Z216" s="315"/>
      <c r="AA216" s="315"/>
      <c r="AB216" s="315"/>
      <c r="AC216" s="315"/>
      <c r="AD216" s="315"/>
      <c r="AE216" s="315"/>
      <c r="AF216" s="315"/>
      <c r="AG216" s="315"/>
      <c r="AH216" s="315"/>
      <c r="AI216" s="315"/>
      <c r="AJ216" s="315"/>
      <c r="AK216" s="315"/>
      <c r="AL216" s="315"/>
      <c r="AM216" s="315"/>
      <c r="AN216" s="315"/>
      <c r="AO216" s="315"/>
      <c r="AP216" s="315"/>
      <c r="AQ216" s="315"/>
      <c r="AR216" s="315"/>
      <c r="AS216" s="315"/>
      <c r="AT216" s="315"/>
      <c r="AU216" s="316"/>
    </row>
    <row r="217" spans="3:47" ht="9" customHeight="1" x14ac:dyDescent="0.3">
      <c r="C217" s="314"/>
      <c r="D217" s="315"/>
      <c r="E217" s="315"/>
      <c r="F217" s="315"/>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6"/>
    </row>
    <row r="218" spans="3:47" ht="9" customHeight="1" x14ac:dyDescent="0.3">
      <c r="C218" s="314"/>
      <c r="D218" s="315"/>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5"/>
      <c r="AD218" s="315"/>
      <c r="AE218" s="315"/>
      <c r="AF218" s="315"/>
      <c r="AG218" s="315"/>
      <c r="AH218" s="315"/>
      <c r="AI218" s="315"/>
      <c r="AJ218" s="315"/>
      <c r="AK218" s="315"/>
      <c r="AL218" s="315"/>
      <c r="AM218" s="315"/>
      <c r="AN218" s="315"/>
      <c r="AO218" s="315"/>
      <c r="AP218" s="315"/>
      <c r="AQ218" s="315"/>
      <c r="AR218" s="315"/>
      <c r="AS218" s="315"/>
      <c r="AT218" s="315"/>
      <c r="AU218" s="316"/>
    </row>
    <row r="219" spans="3:47" ht="9" customHeight="1" x14ac:dyDescent="0.3">
      <c r="C219" s="314"/>
      <c r="D219" s="315"/>
      <c r="E219" s="315"/>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6"/>
    </row>
    <row r="220" spans="3:47" ht="9" customHeight="1" x14ac:dyDescent="0.3">
      <c r="C220" s="314"/>
      <c r="D220" s="315"/>
      <c r="E220" s="315"/>
      <c r="F220" s="315"/>
      <c r="G220" s="315"/>
      <c r="H220" s="315"/>
      <c r="I220" s="315"/>
      <c r="J220" s="315"/>
      <c r="K220" s="315"/>
      <c r="L220" s="315"/>
      <c r="M220" s="315"/>
      <c r="N220" s="315"/>
      <c r="O220" s="315"/>
      <c r="P220" s="315"/>
      <c r="Q220" s="315"/>
      <c r="R220" s="315"/>
      <c r="S220" s="315"/>
      <c r="T220" s="315"/>
      <c r="U220" s="315"/>
      <c r="V220" s="315"/>
      <c r="W220" s="315"/>
      <c r="X220" s="315"/>
      <c r="Y220" s="315"/>
      <c r="Z220" s="315"/>
      <c r="AA220" s="315"/>
      <c r="AB220" s="315"/>
      <c r="AC220" s="315"/>
      <c r="AD220" s="315"/>
      <c r="AE220" s="315"/>
      <c r="AF220" s="315"/>
      <c r="AG220" s="315"/>
      <c r="AH220" s="315"/>
      <c r="AI220" s="315"/>
      <c r="AJ220" s="315"/>
      <c r="AK220" s="315"/>
      <c r="AL220" s="315"/>
      <c r="AM220" s="315"/>
      <c r="AN220" s="315"/>
      <c r="AO220" s="315"/>
      <c r="AP220" s="315"/>
      <c r="AQ220" s="315"/>
      <c r="AR220" s="315"/>
      <c r="AS220" s="315"/>
      <c r="AT220" s="315"/>
      <c r="AU220" s="316"/>
    </row>
    <row r="221" spans="3:47" ht="9" customHeight="1" x14ac:dyDescent="0.3">
      <c r="C221" s="314"/>
      <c r="D221" s="315"/>
      <c r="E221" s="315"/>
      <c r="F221" s="315"/>
      <c r="G221" s="315"/>
      <c r="H221" s="315"/>
      <c r="I221" s="315"/>
      <c r="J221" s="315"/>
      <c r="K221" s="315"/>
      <c r="L221" s="315"/>
      <c r="M221" s="315"/>
      <c r="N221" s="315"/>
      <c r="O221" s="315"/>
      <c r="P221" s="315"/>
      <c r="Q221" s="315"/>
      <c r="R221" s="315"/>
      <c r="S221" s="315"/>
      <c r="T221" s="315"/>
      <c r="U221" s="315"/>
      <c r="V221" s="315"/>
      <c r="W221" s="315"/>
      <c r="X221" s="315"/>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6"/>
    </row>
    <row r="222" spans="3:47" ht="9" customHeight="1" x14ac:dyDescent="0.3">
      <c r="C222" s="314"/>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315"/>
      <c r="AE222" s="315"/>
      <c r="AF222" s="315"/>
      <c r="AG222" s="315"/>
      <c r="AH222" s="315"/>
      <c r="AI222" s="315"/>
      <c r="AJ222" s="315"/>
      <c r="AK222" s="315"/>
      <c r="AL222" s="315"/>
      <c r="AM222" s="315"/>
      <c r="AN222" s="315"/>
      <c r="AO222" s="315"/>
      <c r="AP222" s="315"/>
      <c r="AQ222" s="315"/>
      <c r="AR222" s="315"/>
      <c r="AS222" s="315"/>
      <c r="AT222" s="315"/>
      <c r="AU222" s="316"/>
    </row>
    <row r="223" spans="3:47" ht="9" customHeight="1" x14ac:dyDescent="0.3">
      <c r="C223" s="314"/>
      <c r="D223" s="315"/>
      <c r="E223" s="315"/>
      <c r="F223" s="315"/>
      <c r="G223" s="315"/>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6"/>
    </row>
    <row r="224" spans="3:47" ht="9" customHeight="1" x14ac:dyDescent="0.3">
      <c r="C224" s="314"/>
      <c r="D224" s="315"/>
      <c r="E224" s="315"/>
      <c r="F224" s="315"/>
      <c r="G224" s="315"/>
      <c r="H224" s="315"/>
      <c r="I224" s="315"/>
      <c r="J224" s="315"/>
      <c r="K224" s="315"/>
      <c r="L224" s="315"/>
      <c r="M224" s="315"/>
      <c r="N224" s="315"/>
      <c r="O224" s="315"/>
      <c r="P224" s="315"/>
      <c r="Q224" s="315"/>
      <c r="R224" s="315"/>
      <c r="S224" s="315"/>
      <c r="T224" s="315"/>
      <c r="U224" s="315"/>
      <c r="V224" s="315"/>
      <c r="W224" s="315"/>
      <c r="X224" s="315"/>
      <c r="Y224" s="315"/>
      <c r="Z224" s="315"/>
      <c r="AA224" s="315"/>
      <c r="AB224" s="315"/>
      <c r="AC224" s="315"/>
      <c r="AD224" s="315"/>
      <c r="AE224" s="315"/>
      <c r="AF224" s="315"/>
      <c r="AG224" s="315"/>
      <c r="AH224" s="315"/>
      <c r="AI224" s="315"/>
      <c r="AJ224" s="315"/>
      <c r="AK224" s="315"/>
      <c r="AL224" s="315"/>
      <c r="AM224" s="315"/>
      <c r="AN224" s="315"/>
      <c r="AO224" s="315"/>
      <c r="AP224" s="315"/>
      <c r="AQ224" s="315"/>
      <c r="AR224" s="315"/>
      <c r="AS224" s="315"/>
      <c r="AT224" s="315"/>
      <c r="AU224" s="316"/>
    </row>
    <row r="225" spans="2:50" ht="9" customHeight="1" x14ac:dyDescent="0.3">
      <c r="C225" s="314"/>
      <c r="D225" s="315"/>
      <c r="E225" s="315"/>
      <c r="F225" s="315"/>
      <c r="G225" s="315"/>
      <c r="H225" s="315"/>
      <c r="I225" s="315"/>
      <c r="J225" s="315"/>
      <c r="K225" s="315"/>
      <c r="L225" s="315"/>
      <c r="M225" s="315"/>
      <c r="N225" s="315"/>
      <c r="O225" s="315"/>
      <c r="P225" s="315"/>
      <c r="Q225" s="315"/>
      <c r="R225" s="315"/>
      <c r="S225" s="315"/>
      <c r="T225" s="315"/>
      <c r="U225" s="315"/>
      <c r="V225" s="315"/>
      <c r="W225" s="315"/>
      <c r="X225" s="315"/>
      <c r="Y225" s="315"/>
      <c r="Z225" s="315"/>
      <c r="AA225" s="315"/>
      <c r="AB225" s="315"/>
      <c r="AC225" s="315"/>
      <c r="AD225" s="315"/>
      <c r="AE225" s="315"/>
      <c r="AF225" s="315"/>
      <c r="AG225" s="315"/>
      <c r="AH225" s="315"/>
      <c r="AI225" s="315"/>
      <c r="AJ225" s="315"/>
      <c r="AK225" s="315"/>
      <c r="AL225" s="315"/>
      <c r="AM225" s="315"/>
      <c r="AN225" s="315"/>
      <c r="AO225" s="315"/>
      <c r="AP225" s="315"/>
      <c r="AQ225" s="315"/>
      <c r="AR225" s="315"/>
      <c r="AS225" s="315"/>
      <c r="AT225" s="315"/>
      <c r="AU225" s="316"/>
    </row>
    <row r="226" spans="2:50" ht="9" customHeight="1" x14ac:dyDescent="0.3">
      <c r="C226" s="314"/>
      <c r="D226" s="315"/>
      <c r="E226" s="315"/>
      <c r="F226" s="315"/>
      <c r="G226" s="315"/>
      <c r="H226" s="315"/>
      <c r="I226" s="315"/>
      <c r="J226" s="315"/>
      <c r="K226" s="315"/>
      <c r="L226" s="315"/>
      <c r="M226" s="315"/>
      <c r="N226" s="315"/>
      <c r="O226" s="315"/>
      <c r="P226" s="315"/>
      <c r="Q226" s="315"/>
      <c r="R226" s="315"/>
      <c r="S226" s="315"/>
      <c r="T226" s="315"/>
      <c r="U226" s="315"/>
      <c r="V226" s="315"/>
      <c r="W226" s="315"/>
      <c r="X226" s="315"/>
      <c r="Y226" s="315"/>
      <c r="Z226" s="315"/>
      <c r="AA226" s="315"/>
      <c r="AB226" s="315"/>
      <c r="AC226" s="315"/>
      <c r="AD226" s="315"/>
      <c r="AE226" s="315"/>
      <c r="AF226" s="315"/>
      <c r="AG226" s="315"/>
      <c r="AH226" s="315"/>
      <c r="AI226" s="315"/>
      <c r="AJ226" s="315"/>
      <c r="AK226" s="315"/>
      <c r="AL226" s="315"/>
      <c r="AM226" s="315"/>
      <c r="AN226" s="315"/>
      <c r="AO226" s="315"/>
      <c r="AP226" s="315"/>
      <c r="AQ226" s="315"/>
      <c r="AR226" s="315"/>
      <c r="AS226" s="315"/>
      <c r="AT226" s="315"/>
      <c r="AU226" s="316"/>
    </row>
    <row r="227" spans="2:50" ht="9" customHeight="1" x14ac:dyDescent="0.3">
      <c r="C227" s="314"/>
      <c r="D227" s="315"/>
      <c r="E227" s="315"/>
      <c r="F227" s="315"/>
      <c r="G227" s="315"/>
      <c r="H227" s="315"/>
      <c r="I227" s="315"/>
      <c r="J227" s="315"/>
      <c r="K227" s="315"/>
      <c r="L227" s="315"/>
      <c r="M227" s="315"/>
      <c r="N227" s="315"/>
      <c r="O227" s="315"/>
      <c r="P227" s="315"/>
      <c r="Q227" s="315"/>
      <c r="R227" s="315"/>
      <c r="S227" s="315"/>
      <c r="T227" s="315"/>
      <c r="U227" s="315"/>
      <c r="V227" s="315"/>
      <c r="W227" s="315"/>
      <c r="X227" s="315"/>
      <c r="Y227" s="315"/>
      <c r="Z227" s="315"/>
      <c r="AA227" s="315"/>
      <c r="AB227" s="315"/>
      <c r="AC227" s="315"/>
      <c r="AD227" s="315"/>
      <c r="AE227" s="315"/>
      <c r="AF227" s="315"/>
      <c r="AG227" s="315"/>
      <c r="AH227" s="315"/>
      <c r="AI227" s="315"/>
      <c r="AJ227" s="315"/>
      <c r="AK227" s="315"/>
      <c r="AL227" s="315"/>
      <c r="AM227" s="315"/>
      <c r="AN227" s="315"/>
      <c r="AO227" s="315"/>
      <c r="AP227" s="315"/>
      <c r="AQ227" s="315"/>
      <c r="AR227" s="315"/>
      <c r="AS227" s="315"/>
      <c r="AT227" s="315"/>
      <c r="AU227" s="316"/>
    </row>
    <row r="228" spans="2:50" ht="9" customHeight="1" x14ac:dyDescent="0.3">
      <c r="C228" s="314"/>
      <c r="D228" s="315"/>
      <c r="E228" s="315"/>
      <c r="F228" s="315"/>
      <c r="G228" s="315"/>
      <c r="H228" s="315"/>
      <c r="I228" s="315"/>
      <c r="J228" s="315"/>
      <c r="K228" s="315"/>
      <c r="L228" s="315"/>
      <c r="M228" s="315"/>
      <c r="N228" s="315"/>
      <c r="O228" s="315"/>
      <c r="P228" s="315"/>
      <c r="Q228" s="315"/>
      <c r="R228" s="315"/>
      <c r="S228" s="315"/>
      <c r="T228" s="315"/>
      <c r="U228" s="315"/>
      <c r="V228" s="315"/>
      <c r="W228" s="315"/>
      <c r="X228" s="315"/>
      <c r="Y228" s="315"/>
      <c r="Z228" s="315"/>
      <c r="AA228" s="315"/>
      <c r="AB228" s="315"/>
      <c r="AC228" s="315"/>
      <c r="AD228" s="315"/>
      <c r="AE228" s="315"/>
      <c r="AF228" s="315"/>
      <c r="AG228" s="315"/>
      <c r="AH228" s="315"/>
      <c r="AI228" s="315"/>
      <c r="AJ228" s="315"/>
      <c r="AK228" s="315"/>
      <c r="AL228" s="315"/>
      <c r="AM228" s="315"/>
      <c r="AN228" s="315"/>
      <c r="AO228" s="315"/>
      <c r="AP228" s="315"/>
      <c r="AQ228" s="315"/>
      <c r="AR228" s="315"/>
      <c r="AS228" s="315"/>
      <c r="AT228" s="315"/>
      <c r="AU228" s="316"/>
    </row>
    <row r="229" spans="2:50" ht="9" customHeight="1" x14ac:dyDescent="0.3">
      <c r="C229" s="314"/>
      <c r="D229" s="315"/>
      <c r="E229" s="315"/>
      <c r="F229" s="315"/>
      <c r="G229" s="315"/>
      <c r="H229" s="315"/>
      <c r="I229" s="315"/>
      <c r="J229" s="315"/>
      <c r="K229" s="315"/>
      <c r="L229" s="315"/>
      <c r="M229" s="315"/>
      <c r="N229" s="315"/>
      <c r="O229" s="315"/>
      <c r="P229" s="315"/>
      <c r="Q229" s="315"/>
      <c r="R229" s="315"/>
      <c r="S229" s="315"/>
      <c r="T229" s="315"/>
      <c r="U229" s="315"/>
      <c r="V229" s="315"/>
      <c r="W229" s="315"/>
      <c r="X229" s="315"/>
      <c r="Y229" s="315"/>
      <c r="Z229" s="315"/>
      <c r="AA229" s="315"/>
      <c r="AB229" s="315"/>
      <c r="AC229" s="315"/>
      <c r="AD229" s="315"/>
      <c r="AE229" s="315"/>
      <c r="AF229" s="315"/>
      <c r="AG229" s="315"/>
      <c r="AH229" s="315"/>
      <c r="AI229" s="315"/>
      <c r="AJ229" s="315"/>
      <c r="AK229" s="315"/>
      <c r="AL229" s="315"/>
      <c r="AM229" s="315"/>
      <c r="AN229" s="315"/>
      <c r="AO229" s="315"/>
      <c r="AP229" s="315"/>
      <c r="AQ229" s="315"/>
      <c r="AR229" s="315"/>
      <c r="AS229" s="315"/>
      <c r="AT229" s="315"/>
      <c r="AU229" s="316"/>
    </row>
    <row r="230" spans="2:50" ht="9" customHeight="1" x14ac:dyDescent="0.3">
      <c r="C230" s="314"/>
      <c r="D230" s="315"/>
      <c r="E230" s="315"/>
      <c r="F230" s="315"/>
      <c r="G230" s="315"/>
      <c r="H230" s="315"/>
      <c r="I230" s="315"/>
      <c r="J230" s="315"/>
      <c r="K230" s="315"/>
      <c r="L230" s="315"/>
      <c r="M230" s="315"/>
      <c r="N230" s="315"/>
      <c r="O230" s="315"/>
      <c r="P230" s="315"/>
      <c r="Q230" s="315"/>
      <c r="R230" s="315"/>
      <c r="S230" s="315"/>
      <c r="T230" s="315"/>
      <c r="U230" s="315"/>
      <c r="V230" s="315"/>
      <c r="W230" s="315"/>
      <c r="X230" s="315"/>
      <c r="Y230" s="315"/>
      <c r="Z230" s="315"/>
      <c r="AA230" s="315"/>
      <c r="AB230" s="315"/>
      <c r="AC230" s="315"/>
      <c r="AD230" s="315"/>
      <c r="AE230" s="315"/>
      <c r="AF230" s="315"/>
      <c r="AG230" s="315"/>
      <c r="AH230" s="315"/>
      <c r="AI230" s="315"/>
      <c r="AJ230" s="315"/>
      <c r="AK230" s="315"/>
      <c r="AL230" s="315"/>
      <c r="AM230" s="315"/>
      <c r="AN230" s="315"/>
      <c r="AO230" s="315"/>
      <c r="AP230" s="315"/>
      <c r="AQ230" s="315"/>
      <c r="AR230" s="315"/>
      <c r="AS230" s="315"/>
      <c r="AT230" s="315"/>
      <c r="AU230" s="316"/>
    </row>
    <row r="231" spans="2:50" ht="9" customHeight="1" x14ac:dyDescent="0.3">
      <c r="C231" s="314"/>
      <c r="D231" s="315"/>
      <c r="E231" s="315"/>
      <c r="F231" s="315"/>
      <c r="G231" s="315"/>
      <c r="H231" s="315"/>
      <c r="I231" s="315"/>
      <c r="J231" s="315"/>
      <c r="K231" s="315"/>
      <c r="L231" s="315"/>
      <c r="M231" s="315"/>
      <c r="N231" s="315"/>
      <c r="O231" s="315"/>
      <c r="P231" s="315"/>
      <c r="Q231" s="315"/>
      <c r="R231" s="315"/>
      <c r="S231" s="315"/>
      <c r="T231" s="315"/>
      <c r="U231" s="315"/>
      <c r="V231" s="315"/>
      <c r="W231" s="315"/>
      <c r="X231" s="315"/>
      <c r="Y231" s="315"/>
      <c r="Z231" s="315"/>
      <c r="AA231" s="315"/>
      <c r="AB231" s="315"/>
      <c r="AC231" s="315"/>
      <c r="AD231" s="315"/>
      <c r="AE231" s="315"/>
      <c r="AF231" s="315"/>
      <c r="AG231" s="315"/>
      <c r="AH231" s="315"/>
      <c r="AI231" s="315"/>
      <c r="AJ231" s="315"/>
      <c r="AK231" s="315"/>
      <c r="AL231" s="315"/>
      <c r="AM231" s="315"/>
      <c r="AN231" s="315"/>
      <c r="AO231" s="315"/>
      <c r="AP231" s="315"/>
      <c r="AQ231" s="315"/>
      <c r="AR231" s="315"/>
      <c r="AS231" s="315"/>
      <c r="AT231" s="315"/>
      <c r="AU231" s="316"/>
    </row>
    <row r="232" spans="2:50" ht="9" customHeight="1" x14ac:dyDescent="0.3">
      <c r="C232" s="314"/>
      <c r="D232" s="315"/>
      <c r="E232" s="315"/>
      <c r="F232" s="315"/>
      <c r="G232" s="315"/>
      <c r="H232" s="315"/>
      <c r="I232" s="315"/>
      <c r="J232" s="315"/>
      <c r="K232" s="315"/>
      <c r="L232" s="315"/>
      <c r="M232" s="315"/>
      <c r="N232" s="315"/>
      <c r="O232" s="315"/>
      <c r="P232" s="315"/>
      <c r="Q232" s="315"/>
      <c r="R232" s="315"/>
      <c r="S232" s="315"/>
      <c r="T232" s="315"/>
      <c r="U232" s="315"/>
      <c r="V232" s="315"/>
      <c r="W232" s="315"/>
      <c r="X232" s="315"/>
      <c r="Y232" s="315"/>
      <c r="Z232" s="315"/>
      <c r="AA232" s="315"/>
      <c r="AB232" s="315"/>
      <c r="AC232" s="315"/>
      <c r="AD232" s="315"/>
      <c r="AE232" s="315"/>
      <c r="AF232" s="315"/>
      <c r="AG232" s="315"/>
      <c r="AH232" s="315"/>
      <c r="AI232" s="315"/>
      <c r="AJ232" s="315"/>
      <c r="AK232" s="315"/>
      <c r="AL232" s="315"/>
      <c r="AM232" s="315"/>
      <c r="AN232" s="315"/>
      <c r="AO232" s="315"/>
      <c r="AP232" s="315"/>
      <c r="AQ232" s="315"/>
      <c r="AR232" s="315"/>
      <c r="AS232" s="315"/>
      <c r="AT232" s="315"/>
      <c r="AU232" s="316"/>
    </row>
    <row r="233" spans="2:50" ht="9" customHeight="1" x14ac:dyDescent="0.3">
      <c r="C233" s="317"/>
      <c r="D233" s="318"/>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c r="AA233" s="318"/>
      <c r="AB233" s="318"/>
      <c r="AC233" s="318"/>
      <c r="AD233" s="318"/>
      <c r="AE233" s="318"/>
      <c r="AF233" s="318"/>
      <c r="AG233" s="318"/>
      <c r="AH233" s="318"/>
      <c r="AI233" s="318"/>
      <c r="AJ233" s="318"/>
      <c r="AK233" s="318"/>
      <c r="AL233" s="318"/>
      <c r="AM233" s="318"/>
      <c r="AN233" s="318"/>
      <c r="AO233" s="318"/>
      <c r="AP233" s="318"/>
      <c r="AQ233" s="318"/>
      <c r="AR233" s="318"/>
      <c r="AS233" s="318"/>
      <c r="AT233" s="318"/>
      <c r="AU233" s="319"/>
    </row>
    <row r="235" spans="2:50" ht="9" customHeight="1" x14ac:dyDescent="0.3">
      <c r="B235" s="269" t="s">
        <v>53</v>
      </c>
      <c r="C235" s="269"/>
      <c r="D235" s="270" t="s">
        <v>66</v>
      </c>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70"/>
      <c r="AE235" s="270"/>
      <c r="AF235" s="270"/>
      <c r="AG235" s="270"/>
      <c r="AH235" s="270"/>
      <c r="AI235" s="270"/>
      <c r="AJ235" s="270"/>
      <c r="AK235" s="270"/>
      <c r="AL235" s="270"/>
      <c r="AM235" s="270"/>
      <c r="AN235" s="270"/>
      <c r="AO235" s="270"/>
      <c r="AP235" s="270"/>
      <c r="AQ235" s="270"/>
      <c r="AR235" s="270"/>
      <c r="AS235" s="270"/>
      <c r="AT235" s="270"/>
      <c r="AU235" s="270"/>
      <c r="AV235" s="270"/>
      <c r="AW235" s="59"/>
      <c r="AX235" s="43"/>
    </row>
    <row r="236" spans="2:50" ht="9" customHeight="1" x14ac:dyDescent="0.3">
      <c r="B236" s="269"/>
      <c r="C236" s="269"/>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70"/>
      <c r="AE236" s="270"/>
      <c r="AF236" s="270"/>
      <c r="AG236" s="270"/>
      <c r="AH236" s="270"/>
      <c r="AI236" s="270"/>
      <c r="AJ236" s="270"/>
      <c r="AK236" s="270"/>
      <c r="AL236" s="270"/>
      <c r="AM236" s="270"/>
      <c r="AN236" s="270"/>
      <c r="AO236" s="270"/>
      <c r="AP236" s="270"/>
      <c r="AQ236" s="270"/>
      <c r="AR236" s="270"/>
      <c r="AS236" s="270"/>
      <c r="AT236" s="270"/>
      <c r="AU236" s="270"/>
      <c r="AV236" s="270"/>
      <c r="AW236" s="59"/>
      <c r="AX236" s="43"/>
    </row>
    <row r="238" spans="2:50" s="20" customFormat="1" ht="9" customHeight="1" x14ac:dyDescent="0.3">
      <c r="B238" s="15"/>
      <c r="C238" s="15"/>
      <c r="E238" s="60"/>
      <c r="F238" s="345" t="s">
        <v>67</v>
      </c>
      <c r="G238" s="345"/>
      <c r="H238" s="345"/>
      <c r="I238" s="345"/>
      <c r="J238" s="345"/>
      <c r="K238" s="345"/>
      <c r="L238" s="345"/>
      <c r="M238" s="15"/>
      <c r="N238" s="321" t="s">
        <v>49</v>
      </c>
      <c r="O238" s="321"/>
      <c r="R238" s="33">
        <f>VLOOKUP(N238,Liste!A:B,2,FALSE)</f>
        <v>1</v>
      </c>
      <c r="T238" s="60"/>
      <c r="U238" s="60"/>
      <c r="V238" s="345" t="s">
        <v>69</v>
      </c>
      <c r="W238" s="345"/>
      <c r="X238" s="345"/>
      <c r="Y238" s="345"/>
      <c r="Z238" s="345"/>
      <c r="AA238" s="345"/>
      <c r="AB238" s="345"/>
      <c r="AC238" s="15"/>
      <c r="AD238" s="321" t="s">
        <v>49</v>
      </c>
      <c r="AE238" s="321"/>
      <c r="AH238" s="33">
        <f>VLOOKUP(AD238,Liste!A:B,2,FALSE)</f>
        <v>1</v>
      </c>
      <c r="AJ238" s="60"/>
      <c r="AK238" s="60"/>
      <c r="AL238" s="345" t="s">
        <v>68</v>
      </c>
      <c r="AM238" s="345"/>
      <c r="AN238" s="345"/>
      <c r="AO238" s="345"/>
      <c r="AP238" s="345"/>
      <c r="AQ238" s="345"/>
      <c r="AR238" s="345"/>
      <c r="AS238" s="15"/>
      <c r="AT238" s="321" t="s">
        <v>49</v>
      </c>
      <c r="AU238" s="321"/>
      <c r="AW238" s="33">
        <f>VLOOKUP(AT238,Liste!A:B,2,FALSE)</f>
        <v>1</v>
      </c>
    </row>
    <row r="239" spans="2:50" s="20" customFormat="1" ht="9" customHeight="1" x14ac:dyDescent="0.3">
      <c r="B239" s="15"/>
      <c r="C239" s="15"/>
      <c r="D239" s="60"/>
      <c r="E239" s="60"/>
      <c r="F239" s="345"/>
      <c r="G239" s="345"/>
      <c r="H239" s="345"/>
      <c r="I239" s="345"/>
      <c r="J239" s="345"/>
      <c r="K239" s="345"/>
      <c r="L239" s="345"/>
      <c r="M239" s="15"/>
      <c r="N239" s="321"/>
      <c r="O239" s="321"/>
      <c r="R239" s="32"/>
      <c r="T239" s="60"/>
      <c r="U239" s="60"/>
      <c r="V239" s="345"/>
      <c r="W239" s="345"/>
      <c r="X239" s="345"/>
      <c r="Y239" s="345"/>
      <c r="Z239" s="345"/>
      <c r="AA239" s="345"/>
      <c r="AB239" s="345"/>
      <c r="AC239" s="15"/>
      <c r="AD239" s="321"/>
      <c r="AE239" s="321"/>
      <c r="AH239" s="32"/>
      <c r="AJ239" s="60"/>
      <c r="AK239" s="60"/>
      <c r="AL239" s="345"/>
      <c r="AM239" s="345"/>
      <c r="AN239" s="345"/>
      <c r="AO239" s="345"/>
      <c r="AP239" s="345"/>
      <c r="AQ239" s="345"/>
      <c r="AR239" s="345"/>
      <c r="AS239" s="15"/>
      <c r="AT239" s="321"/>
      <c r="AU239" s="321"/>
      <c r="AW239" s="32"/>
    </row>
    <row r="244" spans="1:50" ht="9" customHeight="1" x14ac:dyDescent="0.3">
      <c r="B244" s="269" t="s">
        <v>53</v>
      </c>
      <c r="C244" s="269"/>
      <c r="D244" s="270" t="s">
        <v>70</v>
      </c>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70"/>
      <c r="AE244" s="270"/>
      <c r="AF244" s="270"/>
      <c r="AG244" s="270"/>
      <c r="AH244" s="270"/>
      <c r="AI244" s="270"/>
      <c r="AJ244" s="270"/>
      <c r="AK244" s="270"/>
      <c r="AL244" s="270"/>
      <c r="AM244" s="270"/>
      <c r="AN244" s="270"/>
      <c r="AO244" s="270"/>
      <c r="AP244" s="270"/>
      <c r="AQ244" s="270"/>
      <c r="AR244" s="270"/>
      <c r="AS244" s="270"/>
      <c r="AT244" s="270"/>
      <c r="AU244" s="270"/>
      <c r="AV244" s="270"/>
      <c r="AW244" s="59"/>
      <c r="AX244" s="43"/>
    </row>
    <row r="245" spans="1:50" ht="9" customHeight="1" x14ac:dyDescent="0.3">
      <c r="B245" s="269"/>
      <c r="C245" s="269"/>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270"/>
      <c r="AE245" s="270"/>
      <c r="AF245" s="270"/>
      <c r="AG245" s="270"/>
      <c r="AH245" s="270"/>
      <c r="AI245" s="270"/>
      <c r="AJ245" s="270"/>
      <c r="AK245" s="270"/>
      <c r="AL245" s="270"/>
      <c r="AM245" s="270"/>
      <c r="AN245" s="270"/>
      <c r="AO245" s="270"/>
      <c r="AP245" s="270"/>
      <c r="AQ245" s="270"/>
      <c r="AR245" s="270"/>
      <c r="AS245" s="270"/>
      <c r="AT245" s="270"/>
      <c r="AU245" s="270"/>
      <c r="AV245" s="270"/>
      <c r="AW245" s="59"/>
      <c r="AX245" s="43"/>
    </row>
    <row r="247" spans="1:50" s="20" customFormat="1" ht="9" customHeight="1" x14ac:dyDescent="0.3">
      <c r="B247" s="15"/>
      <c r="C247" s="15"/>
      <c r="D247" s="344" t="s">
        <v>74</v>
      </c>
      <c r="E247" s="344"/>
      <c r="F247" s="344"/>
      <c r="G247" s="344"/>
      <c r="H247" s="344"/>
      <c r="I247" s="344"/>
      <c r="J247" s="344"/>
      <c r="K247" s="344"/>
      <c r="L247" s="344"/>
      <c r="M247" s="15"/>
      <c r="N247" s="321" t="s">
        <v>49</v>
      </c>
      <c r="O247" s="321"/>
      <c r="R247" s="33">
        <f>VLOOKUP(N247,Liste!A:B,2,FALSE)</f>
        <v>1</v>
      </c>
      <c r="T247" s="60"/>
      <c r="U247" s="344" t="s">
        <v>72</v>
      </c>
      <c r="V247" s="344"/>
      <c r="W247" s="344"/>
      <c r="X247" s="344"/>
      <c r="Y247" s="344"/>
      <c r="Z247" s="344"/>
      <c r="AA247" s="344"/>
      <c r="AB247" s="344"/>
      <c r="AC247" s="344"/>
      <c r="AD247" s="321" t="s">
        <v>49</v>
      </c>
      <c r="AE247" s="321"/>
      <c r="AH247" s="33">
        <f>VLOOKUP(AD247,Liste!A:B,2,FALSE)</f>
        <v>1</v>
      </c>
      <c r="AJ247" s="60"/>
      <c r="AK247" s="344" t="s">
        <v>73</v>
      </c>
      <c r="AL247" s="344"/>
      <c r="AM247" s="344"/>
      <c r="AN247" s="344"/>
      <c r="AO247" s="344"/>
      <c r="AP247" s="344"/>
      <c r="AQ247" s="344"/>
      <c r="AR247" s="344"/>
      <c r="AS247" s="344"/>
      <c r="AT247" s="321" t="s">
        <v>49</v>
      </c>
      <c r="AU247" s="321"/>
      <c r="AW247" s="33">
        <f>VLOOKUP(AT247,Liste!A:B,2,FALSE)</f>
        <v>1</v>
      </c>
    </row>
    <row r="248" spans="1:50" s="20" customFormat="1" ht="9" customHeight="1" x14ac:dyDescent="0.3">
      <c r="B248" s="15"/>
      <c r="C248" s="15"/>
      <c r="D248" s="344"/>
      <c r="E248" s="344"/>
      <c r="F248" s="344"/>
      <c r="G248" s="344"/>
      <c r="H248" s="344"/>
      <c r="I248" s="344"/>
      <c r="J248" s="344"/>
      <c r="K248" s="344"/>
      <c r="L248" s="344"/>
      <c r="M248" s="15"/>
      <c r="N248" s="321"/>
      <c r="O248" s="321"/>
      <c r="R248" s="32"/>
      <c r="T248" s="60"/>
      <c r="U248" s="344"/>
      <c r="V248" s="344"/>
      <c r="W248" s="344"/>
      <c r="X248" s="344"/>
      <c r="Y248" s="344"/>
      <c r="Z248" s="344"/>
      <c r="AA248" s="344"/>
      <c r="AB248" s="344"/>
      <c r="AC248" s="344"/>
      <c r="AD248" s="321"/>
      <c r="AE248" s="321"/>
      <c r="AH248" s="32"/>
      <c r="AJ248" s="60"/>
      <c r="AK248" s="344"/>
      <c r="AL248" s="344"/>
      <c r="AM248" s="344"/>
      <c r="AN248" s="344"/>
      <c r="AO248" s="344"/>
      <c r="AP248" s="344"/>
      <c r="AQ248" s="344"/>
      <c r="AR248" s="344"/>
      <c r="AS248" s="344"/>
      <c r="AT248" s="321"/>
      <c r="AU248" s="321"/>
      <c r="AW248" s="32"/>
    </row>
    <row r="250" spans="1:50" ht="9" customHeight="1" x14ac:dyDescent="0.3">
      <c r="A250" s="20"/>
      <c r="B250" s="15"/>
      <c r="C250" s="15"/>
      <c r="D250" s="344" t="s">
        <v>71</v>
      </c>
      <c r="E250" s="344"/>
      <c r="F250" s="344"/>
      <c r="G250" s="344"/>
      <c r="H250" s="344"/>
      <c r="I250" s="344"/>
      <c r="J250" s="344"/>
      <c r="K250" s="344"/>
      <c r="L250" s="344"/>
      <c r="M250" s="15"/>
      <c r="N250" s="321" t="s">
        <v>50</v>
      </c>
      <c r="O250" s="321"/>
      <c r="P250" s="20"/>
      <c r="Q250" s="20"/>
      <c r="R250" s="33">
        <f>VLOOKUP(N250,Liste!A:B,2,FALSE)</f>
        <v>0</v>
      </c>
    </row>
    <row r="251" spans="1:50" ht="9" customHeight="1" x14ac:dyDescent="0.3">
      <c r="A251" s="20"/>
      <c r="B251" s="15"/>
      <c r="C251" s="15"/>
      <c r="D251" s="344"/>
      <c r="E251" s="344"/>
      <c r="F251" s="344"/>
      <c r="G251" s="344"/>
      <c r="H251" s="344"/>
      <c r="I251" s="344"/>
      <c r="J251" s="344"/>
      <c r="K251" s="344"/>
      <c r="L251" s="344"/>
      <c r="M251" s="15"/>
      <c r="N251" s="321"/>
      <c r="O251" s="321"/>
      <c r="P251" s="20"/>
      <c r="Q251" s="20"/>
      <c r="R251" s="32"/>
    </row>
    <row r="253" spans="1:50" ht="9" customHeight="1" x14ac:dyDescent="0.3">
      <c r="A253" s="309" t="str">
        <f>$L$94</f>
        <v>Le développement des actions collectives de prévention de la perte d'autonomie de l'ASEPT Bretagne dans le Morbihan</v>
      </c>
      <c r="B253" s="309"/>
      <c r="C253" s="309"/>
      <c r="D253" s="309"/>
      <c r="E253" s="309"/>
      <c r="F253" s="309"/>
      <c r="G253" s="309"/>
      <c r="H253" s="309"/>
      <c r="I253" s="309"/>
      <c r="J253" s="309"/>
      <c r="K253" s="309"/>
      <c r="L253" s="309"/>
      <c r="M253" s="309"/>
      <c r="N253" s="309"/>
      <c r="O253" s="309"/>
      <c r="P253" s="309"/>
      <c r="Q253" s="309"/>
      <c r="R253" s="309"/>
      <c r="S253" s="309"/>
      <c r="T253" s="309"/>
      <c r="U253" s="309"/>
      <c r="V253" s="309"/>
      <c r="W253" s="309"/>
      <c r="X253" s="309"/>
      <c r="Y253" s="309"/>
      <c r="Z253" s="309"/>
      <c r="AA253" s="309"/>
      <c r="AB253" s="309"/>
      <c r="AC253" s="309"/>
      <c r="AD253" s="309"/>
      <c r="AE253" s="309"/>
      <c r="AF253" s="309"/>
      <c r="AG253" s="309"/>
      <c r="AH253" s="309"/>
      <c r="AI253" s="309"/>
      <c r="AJ253" s="309"/>
      <c r="AK253" s="309"/>
      <c r="AL253" s="309"/>
      <c r="AM253" s="309"/>
      <c r="AN253" s="309"/>
      <c r="AO253" s="309"/>
      <c r="AP253" s="309"/>
      <c r="AQ253" s="309"/>
      <c r="AR253" s="309"/>
      <c r="AS253" s="309"/>
      <c r="AT253" s="309"/>
      <c r="AU253" s="309"/>
    </row>
    <row r="254" spans="1:50" ht="9" customHeight="1" x14ac:dyDescent="0.3">
      <c r="A254" s="309"/>
      <c r="B254" s="309"/>
      <c r="C254" s="309"/>
      <c r="D254" s="309"/>
      <c r="E254" s="309"/>
      <c r="F254" s="309"/>
      <c r="G254" s="309"/>
      <c r="H254" s="309"/>
      <c r="I254" s="309"/>
      <c r="J254" s="309"/>
      <c r="K254" s="309"/>
      <c r="L254" s="309"/>
      <c r="M254" s="309"/>
      <c r="N254" s="309"/>
      <c r="O254" s="309"/>
      <c r="P254" s="309"/>
      <c r="Q254" s="309"/>
      <c r="R254" s="309"/>
      <c r="S254" s="309"/>
      <c r="T254" s="309"/>
      <c r="U254" s="309"/>
      <c r="V254" s="309"/>
      <c r="W254" s="309"/>
      <c r="X254" s="309"/>
      <c r="Y254" s="309"/>
      <c r="Z254" s="309"/>
      <c r="AA254" s="309"/>
      <c r="AB254" s="309"/>
      <c r="AC254" s="309"/>
      <c r="AD254" s="309"/>
      <c r="AE254" s="309"/>
      <c r="AF254" s="309"/>
      <c r="AG254" s="309"/>
      <c r="AH254" s="309"/>
      <c r="AI254" s="309"/>
      <c r="AJ254" s="309"/>
      <c r="AK254" s="309"/>
      <c r="AL254" s="309"/>
      <c r="AM254" s="309"/>
      <c r="AN254" s="309"/>
      <c r="AO254" s="309"/>
      <c r="AP254" s="309"/>
      <c r="AQ254" s="309"/>
      <c r="AR254" s="309"/>
      <c r="AS254" s="309"/>
      <c r="AT254" s="309"/>
      <c r="AU254" s="309"/>
    </row>
    <row r="255" spans="1:50" ht="9" customHeight="1" x14ac:dyDescent="0.3">
      <c r="A255" s="309"/>
      <c r="B255" s="309"/>
      <c r="C255" s="309"/>
      <c r="D255" s="309"/>
      <c r="E255" s="309"/>
      <c r="F255" s="309"/>
      <c r="G255" s="309"/>
      <c r="H255" s="309"/>
      <c r="I255" s="309"/>
      <c r="J255" s="309"/>
      <c r="K255" s="309"/>
      <c r="L255" s="309"/>
      <c r="M255" s="309"/>
      <c r="N255" s="309"/>
      <c r="O255" s="309"/>
      <c r="P255" s="309"/>
      <c r="Q255" s="309"/>
      <c r="R255" s="309"/>
      <c r="S255" s="309"/>
      <c r="T255" s="309"/>
      <c r="U255" s="309"/>
      <c r="V255" s="309"/>
      <c r="W255" s="309"/>
      <c r="X255" s="309"/>
      <c r="Y255" s="309"/>
      <c r="Z255" s="309"/>
      <c r="AA255" s="309"/>
      <c r="AB255" s="309"/>
      <c r="AC255" s="309"/>
      <c r="AD255" s="309"/>
      <c r="AE255" s="309"/>
      <c r="AF255" s="309"/>
      <c r="AG255" s="309"/>
      <c r="AH255" s="309"/>
      <c r="AI255" s="309"/>
      <c r="AJ255" s="309"/>
      <c r="AK255" s="309"/>
      <c r="AL255" s="309"/>
      <c r="AM255" s="309"/>
      <c r="AN255" s="309"/>
      <c r="AO255" s="309"/>
      <c r="AP255" s="309"/>
      <c r="AQ255" s="309"/>
      <c r="AR255" s="309"/>
      <c r="AS255" s="309"/>
      <c r="AT255" s="309"/>
      <c r="AU255" s="309"/>
    </row>
    <row r="256" spans="1:50" ht="9" customHeight="1" x14ac:dyDescent="0.3">
      <c r="A256" s="49"/>
      <c r="B256" s="49"/>
      <c r="C256" s="49"/>
      <c r="D256" s="49"/>
      <c r="E256" s="49"/>
      <c r="F256" s="49"/>
      <c r="G256" s="49"/>
      <c r="H256" s="49"/>
      <c r="I256" s="49"/>
      <c r="J256" s="49"/>
      <c r="K256" s="49"/>
      <c r="L256" s="49"/>
      <c r="M256" s="49"/>
      <c r="N256" s="49"/>
      <c r="O256" s="49"/>
      <c r="P256" s="49"/>
      <c r="Q256" s="49"/>
      <c r="R256" s="56"/>
      <c r="S256" s="49"/>
      <c r="T256" s="49"/>
      <c r="U256" s="49"/>
      <c r="V256" s="49"/>
      <c r="W256" s="49"/>
      <c r="X256" s="49"/>
      <c r="Y256" s="49"/>
      <c r="Z256" s="49"/>
      <c r="AA256" s="49"/>
      <c r="AB256" s="49"/>
      <c r="AC256" s="49"/>
      <c r="AD256" s="49"/>
      <c r="AE256" s="49"/>
      <c r="AF256" s="49"/>
      <c r="AG256" s="49"/>
      <c r="AH256" s="56"/>
      <c r="AI256" s="49"/>
      <c r="AJ256" s="49"/>
      <c r="AK256" s="49"/>
      <c r="AL256" s="49"/>
      <c r="AM256" s="49"/>
      <c r="AN256" s="49"/>
      <c r="AO256" s="49"/>
      <c r="AP256" s="49"/>
      <c r="AQ256" s="49"/>
      <c r="AR256" s="49"/>
      <c r="AS256" s="49"/>
      <c r="AT256" s="49"/>
      <c r="AU256" s="49"/>
    </row>
    <row r="257" spans="2:50" ht="9" customHeight="1" x14ac:dyDescent="0.3">
      <c r="D257" s="48"/>
      <c r="E257" s="48"/>
      <c r="F257" s="48"/>
      <c r="G257" s="48"/>
      <c r="H257" s="48"/>
      <c r="I257" s="48"/>
      <c r="J257" s="48"/>
      <c r="K257" s="48"/>
      <c r="L257" s="48"/>
      <c r="M257" s="48"/>
      <c r="N257" s="48"/>
      <c r="O257" s="48"/>
      <c r="P257" s="48"/>
      <c r="Q257" s="48"/>
      <c r="R257" s="55"/>
      <c r="S257" s="48"/>
      <c r="T257" s="48"/>
      <c r="U257" s="48"/>
      <c r="V257" s="48"/>
      <c r="W257" s="48"/>
      <c r="X257" s="48"/>
      <c r="Y257" s="48"/>
      <c r="Z257" s="48"/>
      <c r="AA257" s="48"/>
      <c r="AB257" s="48"/>
      <c r="AC257" s="48"/>
      <c r="AD257" s="48"/>
      <c r="AE257" s="48"/>
      <c r="AF257" s="48"/>
      <c r="AG257" s="48"/>
      <c r="AH257" s="55"/>
      <c r="AI257" s="48"/>
      <c r="AJ257" s="48"/>
      <c r="AK257" s="48"/>
      <c r="AL257" s="48"/>
      <c r="AM257" s="48"/>
      <c r="AN257" s="48"/>
      <c r="AO257" s="48"/>
      <c r="AP257" s="48"/>
      <c r="AQ257" s="48"/>
      <c r="AR257" s="48"/>
      <c r="AS257" s="48"/>
      <c r="AT257" s="48"/>
      <c r="AU257" s="48"/>
    </row>
    <row r="258" spans="2:50" ht="9" customHeight="1" x14ac:dyDescent="0.3">
      <c r="D258" s="310" t="s">
        <v>75</v>
      </c>
      <c r="E258" s="310"/>
      <c r="F258" s="310"/>
      <c r="G258" s="310"/>
      <c r="H258" s="310"/>
      <c r="I258" s="310"/>
      <c r="J258" s="310"/>
      <c r="K258" s="310"/>
      <c r="L258" s="310"/>
      <c r="M258" s="310"/>
      <c r="N258" s="310"/>
      <c r="O258" s="310"/>
      <c r="P258" s="310"/>
      <c r="Q258" s="310"/>
      <c r="R258" s="310"/>
      <c r="S258" s="310"/>
      <c r="T258" s="310"/>
      <c r="U258" s="310"/>
      <c r="V258" s="310"/>
      <c r="W258" s="310"/>
      <c r="X258" s="310"/>
      <c r="Y258" s="310"/>
      <c r="Z258" s="310"/>
      <c r="AA258" s="310"/>
      <c r="AB258" s="310"/>
      <c r="AC258" s="310"/>
      <c r="AD258" s="310"/>
      <c r="AE258" s="310"/>
      <c r="AF258" s="310"/>
      <c r="AG258" s="310"/>
      <c r="AH258" s="310"/>
      <c r="AI258" s="310"/>
      <c r="AJ258" s="310"/>
      <c r="AK258" s="310"/>
      <c r="AL258" s="310"/>
      <c r="AM258" s="310"/>
      <c r="AN258" s="310"/>
      <c r="AO258" s="310"/>
      <c r="AP258" s="310"/>
      <c r="AQ258" s="310"/>
      <c r="AR258" s="310"/>
      <c r="AS258" s="310"/>
      <c r="AT258" s="310"/>
      <c r="AU258" s="310"/>
    </row>
    <row r="259" spans="2:50" ht="9" customHeight="1" x14ac:dyDescent="0.3">
      <c r="D259" s="310"/>
      <c r="E259" s="310"/>
      <c r="F259" s="310"/>
      <c r="G259" s="310"/>
      <c r="H259" s="310"/>
      <c r="I259" s="310"/>
      <c r="J259" s="310"/>
      <c r="K259" s="310"/>
      <c r="L259" s="310"/>
      <c r="M259" s="310"/>
      <c r="N259" s="310"/>
      <c r="O259" s="310"/>
      <c r="P259" s="310"/>
      <c r="Q259" s="310"/>
      <c r="R259" s="310"/>
      <c r="S259" s="310"/>
      <c r="T259" s="310"/>
      <c r="U259" s="310"/>
      <c r="V259" s="310"/>
      <c r="W259" s="310"/>
      <c r="X259" s="310"/>
      <c r="Y259" s="310"/>
      <c r="Z259" s="310"/>
      <c r="AA259" s="310"/>
      <c r="AB259" s="310"/>
      <c r="AC259" s="310"/>
      <c r="AD259" s="310"/>
      <c r="AE259" s="310"/>
      <c r="AF259" s="310"/>
      <c r="AG259" s="310"/>
      <c r="AH259" s="310"/>
      <c r="AI259" s="310"/>
      <c r="AJ259" s="310"/>
      <c r="AK259" s="310"/>
      <c r="AL259" s="310"/>
      <c r="AM259" s="310"/>
      <c r="AN259" s="310"/>
      <c r="AO259" s="310"/>
      <c r="AP259" s="310"/>
      <c r="AQ259" s="310"/>
      <c r="AR259" s="310"/>
      <c r="AS259" s="310"/>
      <c r="AT259" s="310"/>
      <c r="AU259" s="310"/>
    </row>
    <row r="261" spans="2:50" ht="9" customHeight="1" x14ac:dyDescent="0.3">
      <c r="B261" s="269" t="s">
        <v>53</v>
      </c>
      <c r="C261" s="269"/>
      <c r="D261" s="270" t="s">
        <v>76</v>
      </c>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70"/>
      <c r="AE261" s="270"/>
      <c r="AF261" s="270"/>
      <c r="AG261" s="270"/>
      <c r="AH261" s="270"/>
      <c r="AI261" s="270"/>
      <c r="AJ261" s="270"/>
      <c r="AK261" s="270"/>
      <c r="AL261" s="270"/>
      <c r="AM261" s="270"/>
      <c r="AN261" s="270"/>
      <c r="AO261" s="270"/>
      <c r="AP261" s="270"/>
      <c r="AQ261" s="270"/>
      <c r="AR261" s="270"/>
      <c r="AS261" s="270"/>
      <c r="AT261" s="270"/>
      <c r="AU261" s="270"/>
      <c r="AV261" s="270"/>
      <c r="AW261" s="59"/>
      <c r="AX261" s="43"/>
    </row>
    <row r="262" spans="2:50" ht="9" customHeight="1" x14ac:dyDescent="0.3">
      <c r="B262" s="269"/>
      <c r="C262" s="269"/>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70"/>
      <c r="AE262" s="270"/>
      <c r="AF262" s="270"/>
      <c r="AG262" s="270"/>
      <c r="AH262" s="270"/>
      <c r="AI262" s="270"/>
      <c r="AJ262" s="270"/>
      <c r="AK262" s="270"/>
      <c r="AL262" s="270"/>
      <c r="AM262" s="270"/>
      <c r="AN262" s="270"/>
      <c r="AO262" s="270"/>
      <c r="AP262" s="270"/>
      <c r="AQ262" s="270"/>
      <c r="AR262" s="270"/>
      <c r="AS262" s="270"/>
      <c r="AT262" s="270"/>
      <c r="AU262" s="270"/>
      <c r="AV262" s="270"/>
      <c r="AW262" s="59"/>
      <c r="AX262" s="43"/>
    </row>
    <row r="263" spans="2:50" ht="9" customHeight="1" thickBot="1" x14ac:dyDescent="0.35">
      <c r="B263" s="2"/>
      <c r="C263" s="2"/>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59"/>
      <c r="AX263" s="43"/>
    </row>
    <row r="264" spans="2:50" s="12" customFormat="1" ht="9" customHeight="1" x14ac:dyDescent="0.25">
      <c r="D264" s="338" t="s">
        <v>77</v>
      </c>
      <c r="E264" s="339"/>
      <c r="F264" s="339"/>
      <c r="G264" s="339"/>
      <c r="H264" s="339"/>
      <c r="I264" s="339"/>
      <c r="J264" s="339"/>
      <c r="K264" s="339"/>
      <c r="L264" s="339"/>
      <c r="M264" s="339"/>
      <c r="N264" s="339"/>
      <c r="O264" s="339"/>
      <c r="P264" s="340"/>
      <c r="Q264" s="62"/>
      <c r="R264" s="63"/>
      <c r="S264" s="332">
        <v>1080</v>
      </c>
      <c r="T264" s="333"/>
      <c r="U264" s="333"/>
      <c r="V264" s="333"/>
      <c r="W264" s="334"/>
      <c r="AB264" s="326" t="s">
        <v>78</v>
      </c>
      <c r="AC264" s="327"/>
      <c r="AD264" s="327"/>
      <c r="AE264" s="327"/>
      <c r="AF264" s="327"/>
      <c r="AG264" s="327"/>
      <c r="AH264" s="327"/>
      <c r="AI264" s="327"/>
      <c r="AJ264" s="327"/>
      <c r="AK264" s="327"/>
      <c r="AL264" s="327"/>
      <c r="AM264" s="327"/>
      <c r="AN264" s="327"/>
      <c r="AO264" s="328"/>
      <c r="AQ264" s="332" t="s">
        <v>65</v>
      </c>
      <c r="AR264" s="333"/>
      <c r="AS264" s="333"/>
      <c r="AT264" s="333"/>
      <c r="AU264" s="334"/>
      <c r="AW264" s="63"/>
    </row>
    <row r="265" spans="2:50" s="12" customFormat="1" ht="9" customHeight="1" thickBot="1" x14ac:dyDescent="0.3">
      <c r="D265" s="341"/>
      <c r="E265" s="342"/>
      <c r="F265" s="342"/>
      <c r="G265" s="342"/>
      <c r="H265" s="342"/>
      <c r="I265" s="342"/>
      <c r="J265" s="342"/>
      <c r="K265" s="342"/>
      <c r="L265" s="342"/>
      <c r="M265" s="342"/>
      <c r="N265" s="342"/>
      <c r="O265" s="342"/>
      <c r="P265" s="343"/>
      <c r="Q265" s="62"/>
      <c r="R265" s="63"/>
      <c r="S265" s="335"/>
      <c r="T265" s="336"/>
      <c r="U265" s="336"/>
      <c r="V265" s="336"/>
      <c r="W265" s="337"/>
      <c r="AB265" s="329"/>
      <c r="AC265" s="330"/>
      <c r="AD265" s="330"/>
      <c r="AE265" s="330"/>
      <c r="AF265" s="330"/>
      <c r="AG265" s="330"/>
      <c r="AH265" s="330"/>
      <c r="AI265" s="330"/>
      <c r="AJ265" s="330"/>
      <c r="AK265" s="330"/>
      <c r="AL265" s="330"/>
      <c r="AM265" s="330"/>
      <c r="AN265" s="330"/>
      <c r="AO265" s="331"/>
      <c r="AQ265" s="335"/>
      <c r="AR265" s="336"/>
      <c r="AS265" s="336"/>
      <c r="AT265" s="336"/>
      <c r="AU265" s="337"/>
      <c r="AW265" s="63"/>
    </row>
    <row r="266" spans="2:50" s="12" customFormat="1" ht="9" customHeight="1" x14ac:dyDescent="0.25">
      <c r="R266" s="63"/>
      <c r="AH266" s="63"/>
      <c r="AQ266" s="64"/>
      <c r="AR266" s="64"/>
      <c r="AS266" s="64"/>
      <c r="AT266" s="64"/>
      <c r="AU266" s="64"/>
      <c r="AW266" s="63"/>
    </row>
    <row r="267" spans="2:50" s="12" customFormat="1" ht="9" customHeight="1" x14ac:dyDescent="0.25">
      <c r="R267" s="63"/>
      <c r="AB267" s="326" t="s">
        <v>79</v>
      </c>
      <c r="AC267" s="327"/>
      <c r="AD267" s="327"/>
      <c r="AE267" s="327"/>
      <c r="AF267" s="327"/>
      <c r="AG267" s="327"/>
      <c r="AH267" s="327"/>
      <c r="AI267" s="327"/>
      <c r="AJ267" s="327"/>
      <c r="AK267" s="327"/>
      <c r="AL267" s="327"/>
      <c r="AM267" s="327"/>
      <c r="AN267" s="327"/>
      <c r="AO267" s="328"/>
      <c r="AQ267" s="332" t="s">
        <v>65</v>
      </c>
      <c r="AR267" s="333"/>
      <c r="AS267" s="333"/>
      <c r="AT267" s="333"/>
      <c r="AU267" s="334"/>
      <c r="AW267" s="63"/>
    </row>
    <row r="268" spans="2:50" s="12" customFormat="1" ht="9" customHeight="1" x14ac:dyDescent="0.25">
      <c r="R268" s="63"/>
      <c r="AB268" s="329"/>
      <c r="AC268" s="330"/>
      <c r="AD268" s="330"/>
      <c r="AE268" s="330"/>
      <c r="AF268" s="330"/>
      <c r="AG268" s="330"/>
      <c r="AH268" s="330"/>
      <c r="AI268" s="330"/>
      <c r="AJ268" s="330"/>
      <c r="AK268" s="330"/>
      <c r="AL268" s="330"/>
      <c r="AM268" s="330"/>
      <c r="AN268" s="330"/>
      <c r="AO268" s="331"/>
      <c r="AQ268" s="335"/>
      <c r="AR268" s="336"/>
      <c r="AS268" s="336"/>
      <c r="AT268" s="336"/>
      <c r="AU268" s="337"/>
      <c r="AW268" s="63"/>
    </row>
    <row r="269" spans="2:50" s="12" customFormat="1" ht="9" customHeight="1" x14ac:dyDescent="0.25">
      <c r="R269" s="63"/>
      <c r="AH269" s="63"/>
      <c r="AQ269" s="64"/>
      <c r="AR269" s="64"/>
      <c r="AS269" s="64"/>
      <c r="AT269" s="64"/>
      <c r="AU269" s="64"/>
      <c r="AW269" s="63"/>
    </row>
    <row r="270" spans="2:50" s="12" customFormat="1" ht="9" customHeight="1" x14ac:dyDescent="0.25">
      <c r="R270" s="63"/>
      <c r="AB270" s="326" t="s">
        <v>80</v>
      </c>
      <c r="AC270" s="327"/>
      <c r="AD270" s="327"/>
      <c r="AE270" s="327"/>
      <c r="AF270" s="327"/>
      <c r="AG270" s="327"/>
      <c r="AH270" s="327"/>
      <c r="AI270" s="327"/>
      <c r="AJ270" s="327"/>
      <c r="AK270" s="327"/>
      <c r="AL270" s="327"/>
      <c r="AM270" s="327"/>
      <c r="AN270" s="327"/>
      <c r="AO270" s="328"/>
      <c r="AQ270" s="332" t="s">
        <v>65</v>
      </c>
      <c r="AR270" s="333"/>
      <c r="AS270" s="333"/>
      <c r="AT270" s="333"/>
      <c r="AU270" s="334"/>
      <c r="AW270" s="63"/>
    </row>
    <row r="271" spans="2:50" s="12" customFormat="1" ht="9" customHeight="1" x14ac:dyDescent="0.25">
      <c r="R271" s="63"/>
      <c r="AB271" s="329"/>
      <c r="AC271" s="330"/>
      <c r="AD271" s="330"/>
      <c r="AE271" s="330"/>
      <c r="AF271" s="330"/>
      <c r="AG271" s="330"/>
      <c r="AH271" s="330"/>
      <c r="AI271" s="330"/>
      <c r="AJ271" s="330"/>
      <c r="AK271" s="330"/>
      <c r="AL271" s="330"/>
      <c r="AM271" s="330"/>
      <c r="AN271" s="330"/>
      <c r="AO271" s="331"/>
      <c r="AQ271" s="335"/>
      <c r="AR271" s="336"/>
      <c r="AS271" s="336"/>
      <c r="AT271" s="336"/>
      <c r="AU271" s="337"/>
      <c r="AW271" s="63"/>
    </row>
    <row r="272" spans="2:50" s="12" customFormat="1" ht="9" customHeight="1" x14ac:dyDescent="0.25">
      <c r="R272" s="63"/>
      <c r="AH272" s="63"/>
      <c r="AQ272" s="64"/>
      <c r="AR272" s="64"/>
      <c r="AS272" s="64"/>
      <c r="AT272" s="64"/>
      <c r="AU272" s="64"/>
      <c r="AW272" s="63"/>
    </row>
    <row r="273" spans="2:50" s="12" customFormat="1" ht="9" customHeight="1" x14ac:dyDescent="0.25">
      <c r="R273" s="63"/>
      <c r="AB273" s="326" t="s">
        <v>81</v>
      </c>
      <c r="AC273" s="327"/>
      <c r="AD273" s="327"/>
      <c r="AE273" s="327"/>
      <c r="AF273" s="327"/>
      <c r="AG273" s="327"/>
      <c r="AH273" s="327"/>
      <c r="AI273" s="327"/>
      <c r="AJ273" s="327"/>
      <c r="AK273" s="327"/>
      <c r="AL273" s="327"/>
      <c r="AM273" s="327"/>
      <c r="AN273" s="327"/>
      <c r="AO273" s="328"/>
      <c r="AQ273" s="332" t="s">
        <v>65</v>
      </c>
      <c r="AR273" s="333"/>
      <c r="AS273" s="333"/>
      <c r="AT273" s="333"/>
      <c r="AU273" s="334"/>
      <c r="AW273" s="63"/>
    </row>
    <row r="274" spans="2:50" s="12" customFormat="1" ht="9" customHeight="1" x14ac:dyDescent="0.25">
      <c r="R274" s="63"/>
      <c r="AB274" s="329"/>
      <c r="AC274" s="330"/>
      <c r="AD274" s="330"/>
      <c r="AE274" s="330"/>
      <c r="AF274" s="330"/>
      <c r="AG274" s="330"/>
      <c r="AH274" s="330"/>
      <c r="AI274" s="330"/>
      <c r="AJ274" s="330"/>
      <c r="AK274" s="330"/>
      <c r="AL274" s="330"/>
      <c r="AM274" s="330"/>
      <c r="AN274" s="330"/>
      <c r="AO274" s="331"/>
      <c r="AQ274" s="335"/>
      <c r="AR274" s="336"/>
      <c r="AS274" s="336"/>
      <c r="AT274" s="336"/>
      <c r="AU274" s="337"/>
      <c r="AW274" s="63"/>
    </row>
    <row r="275" spans="2:50" s="12" customFormat="1" ht="9" customHeight="1" x14ac:dyDescent="0.25">
      <c r="R275" s="63"/>
      <c r="AH275" s="63"/>
      <c r="AQ275" s="64"/>
      <c r="AR275" s="64"/>
      <c r="AS275" s="64"/>
      <c r="AT275" s="64"/>
      <c r="AU275" s="64"/>
      <c r="AW275" s="63"/>
    </row>
    <row r="276" spans="2:50" s="12" customFormat="1" ht="9" customHeight="1" x14ac:dyDescent="0.25">
      <c r="R276" s="63"/>
      <c r="AB276" s="326" t="s">
        <v>82</v>
      </c>
      <c r="AC276" s="327"/>
      <c r="AD276" s="327"/>
      <c r="AE276" s="327"/>
      <c r="AF276" s="327"/>
      <c r="AG276" s="327"/>
      <c r="AH276" s="327"/>
      <c r="AI276" s="327"/>
      <c r="AJ276" s="327"/>
      <c r="AK276" s="327"/>
      <c r="AL276" s="327"/>
      <c r="AM276" s="327"/>
      <c r="AN276" s="327"/>
      <c r="AO276" s="328"/>
      <c r="AQ276" s="332">
        <v>1080</v>
      </c>
      <c r="AR276" s="333"/>
      <c r="AS276" s="333"/>
      <c r="AT276" s="333"/>
      <c r="AU276" s="334"/>
      <c r="AW276" s="63"/>
    </row>
    <row r="277" spans="2:50" s="12" customFormat="1" ht="9" customHeight="1" x14ac:dyDescent="0.25">
      <c r="R277" s="63"/>
      <c r="AB277" s="329"/>
      <c r="AC277" s="330"/>
      <c r="AD277" s="330"/>
      <c r="AE277" s="330"/>
      <c r="AF277" s="330"/>
      <c r="AG277" s="330"/>
      <c r="AH277" s="330"/>
      <c r="AI277" s="330"/>
      <c r="AJ277" s="330"/>
      <c r="AK277" s="330"/>
      <c r="AL277" s="330"/>
      <c r="AM277" s="330"/>
      <c r="AN277" s="330"/>
      <c r="AO277" s="331"/>
      <c r="AQ277" s="335"/>
      <c r="AR277" s="336"/>
      <c r="AS277" s="336"/>
      <c r="AT277" s="336"/>
      <c r="AU277" s="337"/>
      <c r="AW277" s="63"/>
    </row>
    <row r="279" spans="2:50" ht="9" customHeight="1" x14ac:dyDescent="0.3">
      <c r="B279" s="269" t="s">
        <v>53</v>
      </c>
      <c r="C279" s="269"/>
      <c r="D279" s="270" t="s">
        <v>92</v>
      </c>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70"/>
      <c r="AE279" s="270"/>
      <c r="AF279" s="270"/>
      <c r="AG279" s="270"/>
      <c r="AH279" s="270"/>
      <c r="AI279" s="270"/>
      <c r="AJ279" s="270"/>
      <c r="AK279" s="270"/>
      <c r="AL279" s="270"/>
      <c r="AM279" s="270"/>
      <c r="AN279" s="270"/>
      <c r="AO279" s="270"/>
      <c r="AP279" s="270"/>
      <c r="AQ279" s="270"/>
      <c r="AR279" s="270"/>
      <c r="AS279" s="270"/>
      <c r="AT279" s="270"/>
      <c r="AU279" s="270"/>
      <c r="AV279" s="270"/>
      <c r="AW279" s="59"/>
      <c r="AX279" s="43"/>
    </row>
    <row r="280" spans="2:50" ht="9" customHeight="1" x14ac:dyDescent="0.3">
      <c r="B280" s="269"/>
      <c r="C280" s="269"/>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70"/>
      <c r="AE280" s="270"/>
      <c r="AF280" s="270"/>
      <c r="AG280" s="270"/>
      <c r="AH280" s="270"/>
      <c r="AI280" s="270"/>
      <c r="AJ280" s="270"/>
      <c r="AK280" s="270"/>
      <c r="AL280" s="270"/>
      <c r="AM280" s="270"/>
      <c r="AN280" s="270"/>
      <c r="AO280" s="270"/>
      <c r="AP280" s="270"/>
      <c r="AQ280" s="270"/>
      <c r="AR280" s="270"/>
      <c r="AS280" s="270"/>
      <c r="AT280" s="270"/>
      <c r="AU280" s="270"/>
      <c r="AV280" s="270"/>
      <c r="AW280" s="59"/>
      <c r="AX280" s="43"/>
    </row>
    <row r="281" spans="2:50" ht="9" customHeight="1" x14ac:dyDescent="0.3">
      <c r="D281" s="324" t="s">
        <v>83</v>
      </c>
      <c r="E281" s="324"/>
      <c r="F281" s="324"/>
      <c r="G281" s="324"/>
      <c r="H281" s="324"/>
      <c r="I281" s="324"/>
      <c r="J281" s="324"/>
      <c r="K281" s="324"/>
      <c r="L281" s="324"/>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c r="AS281" s="324"/>
      <c r="AT281" s="324"/>
      <c r="AU281" s="324"/>
    </row>
    <row r="282" spans="2:50" ht="9" customHeight="1" x14ac:dyDescent="0.3">
      <c r="D282" s="325"/>
      <c r="E282" s="325"/>
      <c r="F282" s="325"/>
      <c r="G282" s="325"/>
      <c r="H282" s="325"/>
      <c r="I282" s="325"/>
      <c r="J282" s="325"/>
      <c r="K282" s="325"/>
      <c r="L282" s="325"/>
      <c r="M282" s="325"/>
      <c r="N282" s="325"/>
      <c r="O282" s="325"/>
      <c r="P282" s="325"/>
      <c r="Q282" s="325"/>
      <c r="R282" s="325"/>
      <c r="S282" s="325"/>
      <c r="T282" s="325"/>
      <c r="U282" s="325"/>
      <c r="V282" s="325"/>
      <c r="W282" s="325"/>
      <c r="X282" s="325"/>
      <c r="Y282" s="325"/>
      <c r="Z282" s="325"/>
      <c r="AA282" s="325"/>
      <c r="AB282" s="325"/>
      <c r="AC282" s="325"/>
      <c r="AD282" s="325"/>
      <c r="AE282" s="325"/>
      <c r="AF282" s="325"/>
      <c r="AG282" s="325"/>
      <c r="AH282" s="325"/>
      <c r="AI282" s="325"/>
      <c r="AJ282" s="325"/>
      <c r="AK282" s="325"/>
      <c r="AL282" s="325"/>
      <c r="AM282" s="325"/>
      <c r="AN282" s="325"/>
      <c r="AO282" s="325"/>
      <c r="AP282" s="325"/>
      <c r="AQ282" s="325"/>
      <c r="AR282" s="325"/>
      <c r="AS282" s="325"/>
      <c r="AT282" s="325"/>
      <c r="AU282" s="325"/>
    </row>
    <row r="283" spans="2:50" ht="9" customHeight="1" x14ac:dyDescent="0.3">
      <c r="D283" s="325" t="s">
        <v>84</v>
      </c>
      <c r="E283" s="325"/>
      <c r="F283" s="325"/>
      <c r="G283" s="325"/>
      <c r="H283" s="325"/>
      <c r="I283" s="325"/>
      <c r="J283" s="325"/>
      <c r="K283" s="325"/>
      <c r="L283" s="325"/>
      <c r="M283" s="325"/>
      <c r="N283" s="325"/>
      <c r="O283" s="325"/>
      <c r="P283" s="325"/>
      <c r="Q283" s="325"/>
      <c r="R283" s="325"/>
      <c r="S283" s="325"/>
      <c r="T283" s="325"/>
      <c r="U283" s="325"/>
      <c r="V283" s="325"/>
      <c r="W283" s="325"/>
      <c r="X283" s="325"/>
      <c r="Y283" s="325"/>
      <c r="Z283" s="325"/>
      <c r="AA283" s="325"/>
      <c r="AB283" s="325"/>
      <c r="AC283" s="325"/>
      <c r="AD283" s="325"/>
      <c r="AE283" s="325"/>
      <c r="AF283" s="325"/>
      <c r="AG283" s="325"/>
      <c r="AH283" s="325"/>
      <c r="AI283" s="325"/>
      <c r="AJ283" s="325"/>
      <c r="AK283" s="325"/>
      <c r="AL283" s="325"/>
      <c r="AM283" s="325"/>
      <c r="AN283" s="325"/>
      <c r="AO283" s="325"/>
      <c r="AP283" s="325"/>
      <c r="AQ283" s="325"/>
      <c r="AR283" s="325"/>
      <c r="AS283" s="325"/>
      <c r="AT283" s="325"/>
      <c r="AU283" s="325"/>
    </row>
    <row r="284" spans="2:50" ht="9" customHeight="1" x14ac:dyDescent="0.3">
      <c r="D284" s="325"/>
      <c r="E284" s="325"/>
      <c r="F284" s="325"/>
      <c r="G284" s="325"/>
      <c r="H284" s="325"/>
      <c r="I284" s="325"/>
      <c r="J284" s="325"/>
      <c r="K284" s="325"/>
      <c r="L284" s="325"/>
      <c r="M284" s="325"/>
      <c r="N284" s="325"/>
      <c r="O284" s="325"/>
      <c r="P284" s="325"/>
      <c r="Q284" s="325"/>
      <c r="R284" s="325"/>
      <c r="S284" s="325"/>
      <c r="T284" s="325"/>
      <c r="U284" s="325"/>
      <c r="V284" s="325"/>
      <c r="W284" s="325"/>
      <c r="X284" s="325"/>
      <c r="Y284" s="325"/>
      <c r="Z284" s="325"/>
      <c r="AA284" s="325"/>
      <c r="AB284" s="325"/>
      <c r="AC284" s="325"/>
      <c r="AD284" s="325"/>
      <c r="AE284" s="325"/>
      <c r="AF284" s="325"/>
      <c r="AG284" s="325"/>
      <c r="AH284" s="325"/>
      <c r="AI284" s="325"/>
      <c r="AJ284" s="325"/>
      <c r="AK284" s="325"/>
      <c r="AL284" s="325"/>
      <c r="AM284" s="325"/>
      <c r="AN284" s="325"/>
      <c r="AO284" s="325"/>
      <c r="AP284" s="325"/>
      <c r="AQ284" s="325"/>
      <c r="AR284" s="325"/>
      <c r="AS284" s="325"/>
      <c r="AT284" s="325"/>
      <c r="AU284" s="325"/>
    </row>
    <row r="285" spans="2:50" ht="9" customHeight="1" x14ac:dyDescent="0.3">
      <c r="D285" s="325" t="s">
        <v>85</v>
      </c>
      <c r="E285" s="325"/>
      <c r="F285" s="325"/>
      <c r="G285" s="325"/>
      <c r="H285" s="325"/>
      <c r="I285" s="325"/>
      <c r="J285" s="325"/>
      <c r="K285" s="325"/>
      <c r="L285" s="325"/>
      <c r="M285" s="325"/>
      <c r="N285" s="325"/>
      <c r="O285" s="325"/>
      <c r="P285" s="325"/>
      <c r="Q285" s="325"/>
      <c r="R285" s="325"/>
      <c r="S285" s="325"/>
      <c r="T285" s="325"/>
      <c r="U285" s="325"/>
      <c r="V285" s="325"/>
      <c r="W285" s="325"/>
      <c r="X285" s="325"/>
      <c r="Y285" s="325"/>
      <c r="Z285" s="325"/>
      <c r="AA285" s="325"/>
      <c r="AB285" s="325"/>
      <c r="AC285" s="325"/>
      <c r="AD285" s="325"/>
      <c r="AE285" s="325"/>
      <c r="AF285" s="325"/>
      <c r="AG285" s="325"/>
      <c r="AH285" s="325"/>
      <c r="AI285" s="325"/>
      <c r="AJ285" s="325"/>
      <c r="AK285" s="325"/>
      <c r="AL285" s="325"/>
      <c r="AM285" s="325"/>
      <c r="AN285" s="325"/>
      <c r="AO285" s="325"/>
      <c r="AP285" s="325"/>
      <c r="AQ285" s="325"/>
      <c r="AR285" s="325"/>
      <c r="AS285" s="325"/>
      <c r="AT285" s="325"/>
      <c r="AU285" s="325"/>
    </row>
    <row r="286" spans="2:50" ht="9" customHeight="1" x14ac:dyDescent="0.3">
      <c r="D286" s="325"/>
      <c r="E286" s="325"/>
      <c r="F286" s="325"/>
      <c r="G286" s="325"/>
      <c r="H286" s="325"/>
      <c r="I286" s="325"/>
      <c r="J286" s="325"/>
      <c r="K286" s="325"/>
      <c r="L286" s="325"/>
      <c r="M286" s="325"/>
      <c r="N286" s="325"/>
      <c r="O286" s="325"/>
      <c r="P286" s="325"/>
      <c r="Q286" s="325"/>
      <c r="R286" s="325"/>
      <c r="S286" s="325"/>
      <c r="T286" s="325"/>
      <c r="U286" s="325"/>
      <c r="V286" s="325"/>
      <c r="W286" s="325"/>
      <c r="X286" s="325"/>
      <c r="Y286" s="325"/>
      <c r="Z286" s="325"/>
      <c r="AA286" s="325"/>
      <c r="AB286" s="325"/>
      <c r="AC286" s="325"/>
      <c r="AD286" s="325"/>
      <c r="AE286" s="325"/>
      <c r="AF286" s="325"/>
      <c r="AG286" s="325"/>
      <c r="AH286" s="325"/>
      <c r="AI286" s="325"/>
      <c r="AJ286" s="325"/>
      <c r="AK286" s="325"/>
      <c r="AL286" s="325"/>
      <c r="AM286" s="325"/>
      <c r="AN286" s="325"/>
      <c r="AO286" s="325"/>
      <c r="AP286" s="325"/>
      <c r="AQ286" s="325"/>
      <c r="AR286" s="325"/>
      <c r="AS286" s="325"/>
      <c r="AT286" s="325"/>
      <c r="AU286" s="325"/>
    </row>
    <row r="287" spans="2:50" ht="9" customHeight="1" x14ac:dyDescent="0.3">
      <c r="D287" s="325" t="s">
        <v>86</v>
      </c>
      <c r="E287" s="325"/>
      <c r="F287" s="325"/>
      <c r="G287" s="325"/>
      <c r="H287" s="325"/>
      <c r="I287" s="325"/>
      <c r="J287" s="325"/>
      <c r="K287" s="325"/>
      <c r="L287" s="325"/>
      <c r="M287" s="325"/>
      <c r="N287" s="325"/>
      <c r="O287" s="325"/>
      <c r="P287" s="325"/>
      <c r="Q287" s="325"/>
      <c r="R287" s="325"/>
      <c r="S287" s="325"/>
      <c r="T287" s="325"/>
      <c r="U287" s="325"/>
      <c r="V287" s="325"/>
      <c r="W287" s="325"/>
      <c r="X287" s="325"/>
      <c r="Y287" s="325"/>
      <c r="Z287" s="325"/>
      <c r="AA287" s="325"/>
      <c r="AB287" s="325"/>
      <c r="AC287" s="325"/>
      <c r="AD287" s="325"/>
      <c r="AE287" s="325"/>
      <c r="AF287" s="325"/>
      <c r="AG287" s="325"/>
      <c r="AH287" s="325"/>
      <c r="AI287" s="325"/>
      <c r="AJ287" s="325"/>
      <c r="AK287" s="325"/>
      <c r="AL287" s="325"/>
      <c r="AM287" s="325"/>
      <c r="AN287" s="325"/>
      <c r="AO287" s="325"/>
      <c r="AP287" s="325"/>
      <c r="AQ287" s="325"/>
      <c r="AR287" s="325"/>
      <c r="AS287" s="325"/>
      <c r="AT287" s="325"/>
      <c r="AU287" s="325"/>
    </row>
    <row r="288" spans="2:50" ht="9" customHeight="1" x14ac:dyDescent="0.3">
      <c r="D288" s="325"/>
      <c r="E288" s="325"/>
      <c r="F288" s="325"/>
      <c r="G288" s="325"/>
      <c r="H288" s="325"/>
      <c r="I288" s="325"/>
      <c r="J288" s="325"/>
      <c r="K288" s="325"/>
      <c r="L288" s="325"/>
      <c r="M288" s="325"/>
      <c r="N288" s="325"/>
      <c r="O288" s="325"/>
      <c r="P288" s="325"/>
      <c r="Q288" s="325"/>
      <c r="R288" s="325"/>
      <c r="S288" s="325"/>
      <c r="T288" s="325"/>
      <c r="U288" s="325"/>
      <c r="V288" s="325"/>
      <c r="W288" s="325"/>
      <c r="X288" s="325"/>
      <c r="Y288" s="325"/>
      <c r="Z288" s="325"/>
      <c r="AA288" s="325"/>
      <c r="AB288" s="325"/>
      <c r="AC288" s="325"/>
      <c r="AD288" s="325"/>
      <c r="AE288" s="325"/>
      <c r="AF288" s="325"/>
      <c r="AG288" s="325"/>
      <c r="AH288" s="325"/>
      <c r="AI288" s="325"/>
      <c r="AJ288" s="325"/>
      <c r="AK288" s="325"/>
      <c r="AL288" s="325"/>
      <c r="AM288" s="325"/>
      <c r="AN288" s="325"/>
      <c r="AO288" s="325"/>
      <c r="AP288" s="325"/>
      <c r="AQ288" s="325"/>
      <c r="AR288" s="325"/>
      <c r="AS288" s="325"/>
      <c r="AT288" s="325"/>
      <c r="AU288" s="325"/>
    </row>
    <row r="289" spans="2:50" ht="9" customHeight="1" x14ac:dyDescent="0.3">
      <c r="D289" s="325" t="s">
        <v>87</v>
      </c>
      <c r="E289" s="325"/>
      <c r="F289" s="325"/>
      <c r="G289" s="325"/>
      <c r="H289" s="325"/>
      <c r="I289" s="325"/>
      <c r="J289" s="325"/>
      <c r="K289" s="325"/>
      <c r="L289" s="325"/>
      <c r="M289" s="325"/>
      <c r="N289" s="325"/>
      <c r="O289" s="325"/>
      <c r="P289" s="325"/>
      <c r="Q289" s="325"/>
      <c r="R289" s="325"/>
      <c r="S289" s="325"/>
      <c r="T289" s="325"/>
      <c r="U289" s="325"/>
      <c r="V289" s="325"/>
      <c r="W289" s="325"/>
      <c r="X289" s="325"/>
      <c r="Y289" s="325"/>
      <c r="Z289" s="325"/>
      <c r="AA289" s="325"/>
      <c r="AB289" s="325"/>
      <c r="AC289" s="325"/>
      <c r="AD289" s="325"/>
      <c r="AE289" s="325"/>
      <c r="AF289" s="325"/>
      <c r="AG289" s="325"/>
      <c r="AH289" s="325"/>
      <c r="AI289" s="325"/>
      <c r="AJ289" s="325"/>
      <c r="AK289" s="325"/>
      <c r="AL289" s="325"/>
      <c r="AM289" s="325"/>
      <c r="AN289" s="325"/>
      <c r="AO289" s="325"/>
      <c r="AP289" s="325"/>
      <c r="AQ289" s="325"/>
      <c r="AR289" s="325"/>
      <c r="AS289" s="325"/>
      <c r="AT289" s="325"/>
      <c r="AU289" s="325"/>
    </row>
    <row r="290" spans="2:50" ht="9" customHeight="1" x14ac:dyDescent="0.3">
      <c r="D290" s="325"/>
      <c r="E290" s="325"/>
      <c r="F290" s="325"/>
      <c r="G290" s="325"/>
      <c r="H290" s="325"/>
      <c r="I290" s="325"/>
      <c r="J290" s="325"/>
      <c r="K290" s="325"/>
      <c r="L290" s="325"/>
      <c r="M290" s="325"/>
      <c r="N290" s="325"/>
      <c r="O290" s="325"/>
      <c r="P290" s="325"/>
      <c r="Q290" s="325"/>
      <c r="R290" s="325"/>
      <c r="S290" s="325"/>
      <c r="T290" s="325"/>
      <c r="U290" s="325"/>
      <c r="V290" s="325"/>
      <c r="W290" s="325"/>
      <c r="X290" s="325"/>
      <c r="Y290" s="325"/>
      <c r="Z290" s="325"/>
      <c r="AA290" s="325"/>
      <c r="AB290" s="325"/>
      <c r="AC290" s="325"/>
      <c r="AD290" s="325"/>
      <c r="AE290" s="325"/>
      <c r="AF290" s="325"/>
      <c r="AG290" s="325"/>
      <c r="AH290" s="325"/>
      <c r="AI290" s="325"/>
      <c r="AJ290" s="325"/>
      <c r="AK290" s="325"/>
      <c r="AL290" s="325"/>
      <c r="AM290" s="325"/>
      <c r="AN290" s="325"/>
      <c r="AO290" s="325"/>
      <c r="AP290" s="325"/>
      <c r="AQ290" s="325"/>
      <c r="AR290" s="325"/>
      <c r="AS290" s="325"/>
      <c r="AT290" s="325"/>
      <c r="AU290" s="325"/>
    </row>
    <row r="294" spans="2:50" ht="9" customHeight="1" x14ac:dyDescent="0.3">
      <c r="B294" s="269" t="s">
        <v>53</v>
      </c>
      <c r="C294" s="269"/>
      <c r="D294" s="270" t="s">
        <v>93</v>
      </c>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70"/>
      <c r="AE294" s="270"/>
      <c r="AF294" s="270"/>
      <c r="AG294" s="270"/>
      <c r="AH294" s="270"/>
      <c r="AI294" s="270"/>
      <c r="AJ294" s="270"/>
      <c r="AK294" s="270"/>
      <c r="AL294" s="270"/>
      <c r="AM294" s="270"/>
      <c r="AN294" s="270"/>
      <c r="AO294" s="270"/>
      <c r="AP294" s="270"/>
      <c r="AQ294" s="270"/>
      <c r="AR294" s="270"/>
      <c r="AS294" s="270"/>
      <c r="AT294" s="270"/>
      <c r="AU294" s="270"/>
      <c r="AV294" s="270"/>
      <c r="AW294" s="59"/>
      <c r="AX294" s="43"/>
    </row>
    <row r="295" spans="2:50" ht="9" customHeight="1" x14ac:dyDescent="0.3">
      <c r="B295" s="269"/>
      <c r="C295" s="269"/>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70"/>
      <c r="AE295" s="270"/>
      <c r="AF295" s="270"/>
      <c r="AG295" s="270"/>
      <c r="AH295" s="270"/>
      <c r="AI295" s="270"/>
      <c r="AJ295" s="270"/>
      <c r="AK295" s="270"/>
      <c r="AL295" s="270"/>
      <c r="AM295" s="270"/>
      <c r="AN295" s="270"/>
      <c r="AO295" s="270"/>
      <c r="AP295" s="270"/>
      <c r="AQ295" s="270"/>
      <c r="AR295" s="270"/>
      <c r="AS295" s="270"/>
      <c r="AT295" s="270"/>
      <c r="AU295" s="270"/>
      <c r="AV295" s="270"/>
      <c r="AW295" s="59"/>
      <c r="AX295" s="43"/>
    </row>
    <row r="296" spans="2:50" ht="9" customHeight="1" x14ac:dyDescent="0.3">
      <c r="D296" s="324" t="s">
        <v>88</v>
      </c>
      <c r="E296" s="324"/>
      <c r="F296" s="324"/>
      <c r="G296" s="324"/>
      <c r="H296" s="324"/>
      <c r="I296" s="324"/>
      <c r="J296" s="324"/>
      <c r="K296" s="324"/>
      <c r="L296" s="324"/>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c r="AS296" s="324"/>
      <c r="AT296" s="324"/>
      <c r="AU296" s="324"/>
    </row>
    <row r="297" spans="2:50" ht="9" customHeight="1" x14ac:dyDescent="0.3">
      <c r="D297" s="325"/>
      <c r="E297" s="325"/>
      <c r="F297" s="325"/>
      <c r="G297" s="325"/>
      <c r="H297" s="325"/>
      <c r="I297" s="325"/>
      <c r="J297" s="325"/>
      <c r="K297" s="325"/>
      <c r="L297" s="325"/>
      <c r="M297" s="325"/>
      <c r="N297" s="325"/>
      <c r="O297" s="325"/>
      <c r="P297" s="325"/>
      <c r="Q297" s="325"/>
      <c r="R297" s="325"/>
      <c r="S297" s="325"/>
      <c r="T297" s="325"/>
      <c r="U297" s="325"/>
      <c r="V297" s="325"/>
      <c r="W297" s="325"/>
      <c r="X297" s="325"/>
      <c r="Y297" s="325"/>
      <c r="Z297" s="325"/>
      <c r="AA297" s="325"/>
      <c r="AB297" s="325"/>
      <c r="AC297" s="325"/>
      <c r="AD297" s="325"/>
      <c r="AE297" s="325"/>
      <c r="AF297" s="325"/>
      <c r="AG297" s="325"/>
      <c r="AH297" s="325"/>
      <c r="AI297" s="325"/>
      <c r="AJ297" s="325"/>
      <c r="AK297" s="325"/>
      <c r="AL297" s="325"/>
      <c r="AM297" s="325"/>
      <c r="AN297" s="325"/>
      <c r="AO297" s="325"/>
      <c r="AP297" s="325"/>
      <c r="AQ297" s="325"/>
      <c r="AR297" s="325"/>
      <c r="AS297" s="325"/>
      <c r="AT297" s="325"/>
      <c r="AU297" s="325"/>
    </row>
    <row r="298" spans="2:50" ht="9" customHeight="1" x14ac:dyDescent="0.3">
      <c r="D298" s="325" t="s">
        <v>89</v>
      </c>
      <c r="E298" s="325"/>
      <c r="F298" s="325"/>
      <c r="G298" s="325"/>
      <c r="H298" s="325"/>
      <c r="I298" s="325"/>
      <c r="J298" s="325"/>
      <c r="K298" s="325"/>
      <c r="L298" s="325"/>
      <c r="M298" s="325"/>
      <c r="N298" s="325"/>
      <c r="O298" s="325"/>
      <c r="P298" s="325"/>
      <c r="Q298" s="325"/>
      <c r="R298" s="325"/>
      <c r="S298" s="325"/>
      <c r="T298" s="325"/>
      <c r="U298" s="325"/>
      <c r="V298" s="325"/>
      <c r="W298" s="325"/>
      <c r="X298" s="325"/>
      <c r="Y298" s="325"/>
      <c r="Z298" s="325"/>
      <c r="AA298" s="325"/>
      <c r="AB298" s="325"/>
      <c r="AC298" s="325"/>
      <c r="AD298" s="325"/>
      <c r="AE298" s="325"/>
      <c r="AF298" s="325"/>
      <c r="AG298" s="325"/>
      <c r="AH298" s="325"/>
      <c r="AI298" s="325"/>
      <c r="AJ298" s="325"/>
      <c r="AK298" s="325"/>
      <c r="AL298" s="325"/>
      <c r="AM298" s="325"/>
      <c r="AN298" s="325"/>
      <c r="AO298" s="325"/>
      <c r="AP298" s="325"/>
      <c r="AQ298" s="325"/>
      <c r="AR298" s="325"/>
      <c r="AS298" s="325"/>
      <c r="AT298" s="325"/>
      <c r="AU298" s="325"/>
    </row>
    <row r="299" spans="2:50" ht="9" customHeight="1" x14ac:dyDescent="0.3">
      <c r="D299" s="325"/>
      <c r="E299" s="325"/>
      <c r="F299" s="325"/>
      <c r="G299" s="325"/>
      <c r="H299" s="325"/>
      <c r="I299" s="325"/>
      <c r="J299" s="325"/>
      <c r="K299" s="325"/>
      <c r="L299" s="325"/>
      <c r="M299" s="325"/>
      <c r="N299" s="325"/>
      <c r="O299" s="325"/>
      <c r="P299" s="325"/>
      <c r="Q299" s="325"/>
      <c r="R299" s="325"/>
      <c r="S299" s="325"/>
      <c r="T299" s="325"/>
      <c r="U299" s="325"/>
      <c r="V299" s="325"/>
      <c r="W299" s="325"/>
      <c r="X299" s="325"/>
      <c r="Y299" s="325"/>
      <c r="Z299" s="325"/>
      <c r="AA299" s="325"/>
      <c r="AB299" s="325"/>
      <c r="AC299" s="325"/>
      <c r="AD299" s="325"/>
      <c r="AE299" s="325"/>
      <c r="AF299" s="325"/>
      <c r="AG299" s="325"/>
      <c r="AH299" s="325"/>
      <c r="AI299" s="325"/>
      <c r="AJ299" s="325"/>
      <c r="AK299" s="325"/>
      <c r="AL299" s="325"/>
      <c r="AM299" s="325"/>
      <c r="AN299" s="325"/>
      <c r="AO299" s="325"/>
      <c r="AP299" s="325"/>
      <c r="AQ299" s="325"/>
      <c r="AR299" s="325"/>
      <c r="AS299" s="325"/>
      <c r="AT299" s="325"/>
      <c r="AU299" s="325"/>
    </row>
    <row r="300" spans="2:50" ht="9" customHeight="1" x14ac:dyDescent="0.3">
      <c r="D300" s="325" t="s">
        <v>90</v>
      </c>
      <c r="E300" s="325"/>
      <c r="F300" s="325"/>
      <c r="G300" s="325"/>
      <c r="H300" s="325"/>
      <c r="I300" s="325"/>
      <c r="J300" s="325"/>
      <c r="K300" s="325"/>
      <c r="L300" s="325"/>
      <c r="M300" s="325"/>
      <c r="N300" s="325"/>
      <c r="O300" s="325"/>
      <c r="P300" s="325"/>
      <c r="Q300" s="325"/>
      <c r="R300" s="325"/>
      <c r="S300" s="325"/>
      <c r="T300" s="325"/>
      <c r="U300" s="325"/>
      <c r="V300" s="325"/>
      <c r="W300" s="325"/>
      <c r="X300" s="325"/>
      <c r="Y300" s="325"/>
      <c r="Z300" s="325"/>
      <c r="AA300" s="325"/>
      <c r="AB300" s="325"/>
      <c r="AC300" s="325"/>
      <c r="AD300" s="325"/>
      <c r="AE300" s="325"/>
      <c r="AF300" s="325"/>
      <c r="AG300" s="325"/>
      <c r="AH300" s="325"/>
      <c r="AI300" s="325"/>
      <c r="AJ300" s="325"/>
      <c r="AK300" s="325"/>
      <c r="AL300" s="325"/>
      <c r="AM300" s="325"/>
      <c r="AN300" s="325"/>
      <c r="AO300" s="325"/>
      <c r="AP300" s="325"/>
      <c r="AQ300" s="325"/>
      <c r="AR300" s="325"/>
      <c r="AS300" s="325"/>
      <c r="AT300" s="325"/>
      <c r="AU300" s="325"/>
    </row>
    <row r="301" spans="2:50" ht="9" customHeight="1" x14ac:dyDescent="0.3">
      <c r="D301" s="325"/>
      <c r="E301" s="325"/>
      <c r="F301" s="325"/>
      <c r="G301" s="325"/>
      <c r="H301" s="325"/>
      <c r="I301" s="325"/>
      <c r="J301" s="325"/>
      <c r="K301" s="325"/>
      <c r="L301" s="325"/>
      <c r="M301" s="325"/>
      <c r="N301" s="325"/>
      <c r="O301" s="325"/>
      <c r="P301" s="325"/>
      <c r="Q301" s="325"/>
      <c r="R301" s="325"/>
      <c r="S301" s="325"/>
      <c r="T301" s="325"/>
      <c r="U301" s="325"/>
      <c r="V301" s="325"/>
      <c r="W301" s="325"/>
      <c r="X301" s="325"/>
      <c r="Y301" s="325"/>
      <c r="Z301" s="325"/>
      <c r="AA301" s="325"/>
      <c r="AB301" s="325"/>
      <c r="AC301" s="325"/>
      <c r="AD301" s="325"/>
      <c r="AE301" s="325"/>
      <c r="AF301" s="325"/>
      <c r="AG301" s="325"/>
      <c r="AH301" s="325"/>
      <c r="AI301" s="325"/>
      <c r="AJ301" s="325"/>
      <c r="AK301" s="325"/>
      <c r="AL301" s="325"/>
      <c r="AM301" s="325"/>
      <c r="AN301" s="325"/>
      <c r="AO301" s="325"/>
      <c r="AP301" s="325"/>
      <c r="AQ301" s="325"/>
      <c r="AR301" s="325"/>
      <c r="AS301" s="325"/>
      <c r="AT301" s="325"/>
      <c r="AU301" s="325"/>
    </row>
    <row r="302" spans="2:50" ht="9" customHeight="1" x14ac:dyDescent="0.3">
      <c r="D302" s="325" t="s">
        <v>91</v>
      </c>
      <c r="E302" s="325"/>
      <c r="F302" s="325"/>
      <c r="G302" s="325"/>
      <c r="H302" s="325"/>
      <c r="I302" s="325"/>
      <c r="J302" s="325"/>
      <c r="K302" s="325"/>
      <c r="L302" s="325"/>
      <c r="M302" s="325"/>
      <c r="N302" s="325"/>
      <c r="O302" s="325"/>
      <c r="P302" s="325"/>
      <c r="Q302" s="325"/>
      <c r="R302" s="325"/>
      <c r="S302" s="325"/>
      <c r="T302" s="325"/>
      <c r="U302" s="325"/>
      <c r="V302" s="325"/>
      <c r="W302" s="325"/>
      <c r="X302" s="325"/>
      <c r="Y302" s="325"/>
      <c r="Z302" s="325"/>
      <c r="AA302" s="325"/>
      <c r="AB302" s="325"/>
      <c r="AC302" s="325"/>
      <c r="AD302" s="325"/>
      <c r="AE302" s="325"/>
      <c r="AF302" s="325"/>
      <c r="AG302" s="325"/>
      <c r="AH302" s="325"/>
      <c r="AI302" s="325"/>
      <c r="AJ302" s="325"/>
      <c r="AK302" s="325"/>
      <c r="AL302" s="325"/>
      <c r="AM302" s="325"/>
      <c r="AN302" s="325"/>
      <c r="AO302" s="325"/>
      <c r="AP302" s="325"/>
      <c r="AQ302" s="325"/>
      <c r="AR302" s="325"/>
      <c r="AS302" s="325"/>
      <c r="AT302" s="325"/>
      <c r="AU302" s="325"/>
    </row>
    <row r="303" spans="2:50" ht="9" customHeight="1" x14ac:dyDescent="0.3">
      <c r="D303" s="325"/>
      <c r="E303" s="325"/>
      <c r="F303" s="325"/>
      <c r="G303" s="325"/>
      <c r="H303" s="325"/>
      <c r="I303" s="325"/>
      <c r="J303" s="325"/>
      <c r="K303" s="325"/>
      <c r="L303" s="325"/>
      <c r="M303" s="325"/>
      <c r="N303" s="325"/>
      <c r="O303" s="325"/>
      <c r="P303" s="325"/>
      <c r="Q303" s="325"/>
      <c r="R303" s="325"/>
      <c r="S303" s="325"/>
      <c r="T303" s="325"/>
      <c r="U303" s="325"/>
      <c r="V303" s="325"/>
      <c r="W303" s="325"/>
      <c r="X303" s="325"/>
      <c r="Y303" s="325"/>
      <c r="Z303" s="325"/>
      <c r="AA303" s="325"/>
      <c r="AB303" s="325"/>
      <c r="AC303" s="325"/>
      <c r="AD303" s="325"/>
      <c r="AE303" s="325"/>
      <c r="AF303" s="325"/>
      <c r="AG303" s="325"/>
      <c r="AH303" s="325"/>
      <c r="AI303" s="325"/>
      <c r="AJ303" s="325"/>
      <c r="AK303" s="325"/>
      <c r="AL303" s="325"/>
      <c r="AM303" s="325"/>
      <c r="AN303" s="325"/>
      <c r="AO303" s="325"/>
      <c r="AP303" s="325"/>
      <c r="AQ303" s="325"/>
      <c r="AR303" s="325"/>
      <c r="AS303" s="325"/>
      <c r="AT303" s="325"/>
      <c r="AU303" s="325"/>
    </row>
    <row r="304" spans="2:50" ht="9" customHeight="1" x14ac:dyDescent="0.3">
      <c r="D304" s="325"/>
      <c r="E304" s="325"/>
      <c r="F304" s="325"/>
      <c r="G304" s="325"/>
      <c r="H304" s="325"/>
      <c r="I304" s="325"/>
      <c r="J304" s="325"/>
      <c r="K304" s="325"/>
      <c r="L304" s="325"/>
      <c r="M304" s="325"/>
      <c r="N304" s="325"/>
      <c r="O304" s="325"/>
      <c r="P304" s="325"/>
      <c r="Q304" s="325"/>
      <c r="R304" s="325"/>
      <c r="S304" s="325"/>
      <c r="T304" s="325"/>
      <c r="U304" s="325"/>
      <c r="V304" s="325"/>
      <c r="W304" s="325"/>
      <c r="X304" s="325"/>
      <c r="Y304" s="325"/>
      <c r="Z304" s="325"/>
      <c r="AA304" s="325"/>
      <c r="AB304" s="325"/>
      <c r="AC304" s="325"/>
      <c r="AD304" s="325"/>
      <c r="AE304" s="325"/>
      <c r="AF304" s="325"/>
      <c r="AG304" s="325"/>
      <c r="AH304" s="325"/>
      <c r="AI304" s="325"/>
      <c r="AJ304" s="325"/>
      <c r="AK304" s="325"/>
      <c r="AL304" s="325"/>
      <c r="AM304" s="325"/>
      <c r="AN304" s="325"/>
      <c r="AO304" s="325"/>
      <c r="AP304" s="325"/>
      <c r="AQ304" s="325"/>
      <c r="AR304" s="325"/>
      <c r="AS304" s="325"/>
      <c r="AT304" s="325"/>
      <c r="AU304" s="325"/>
    </row>
    <row r="305" spans="2:50" ht="9" customHeight="1" x14ac:dyDescent="0.3">
      <c r="D305" s="325"/>
      <c r="E305" s="325"/>
      <c r="F305" s="325"/>
      <c r="G305" s="325"/>
      <c r="H305" s="325"/>
      <c r="I305" s="325"/>
      <c r="J305" s="325"/>
      <c r="K305" s="325"/>
      <c r="L305" s="325"/>
      <c r="M305" s="325"/>
      <c r="N305" s="325"/>
      <c r="O305" s="325"/>
      <c r="P305" s="325"/>
      <c r="Q305" s="325"/>
      <c r="R305" s="325"/>
      <c r="S305" s="325"/>
      <c r="T305" s="325"/>
      <c r="U305" s="325"/>
      <c r="V305" s="325"/>
      <c r="W305" s="325"/>
      <c r="X305" s="325"/>
      <c r="Y305" s="325"/>
      <c r="Z305" s="325"/>
      <c r="AA305" s="325"/>
      <c r="AB305" s="325"/>
      <c r="AC305" s="325"/>
      <c r="AD305" s="325"/>
      <c r="AE305" s="325"/>
      <c r="AF305" s="325"/>
      <c r="AG305" s="325"/>
      <c r="AH305" s="325"/>
      <c r="AI305" s="325"/>
      <c r="AJ305" s="325"/>
      <c r="AK305" s="325"/>
      <c r="AL305" s="325"/>
      <c r="AM305" s="325"/>
      <c r="AN305" s="325"/>
      <c r="AO305" s="325"/>
      <c r="AP305" s="325"/>
      <c r="AQ305" s="325"/>
      <c r="AR305" s="325"/>
      <c r="AS305" s="325"/>
      <c r="AT305" s="325"/>
      <c r="AU305" s="325"/>
    </row>
    <row r="309" spans="2:50" ht="9" customHeight="1" x14ac:dyDescent="0.3">
      <c r="B309" s="269" t="s">
        <v>53</v>
      </c>
      <c r="C309" s="269"/>
      <c r="D309" s="270" t="s">
        <v>94</v>
      </c>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70"/>
      <c r="AE309" s="270"/>
      <c r="AF309" s="270"/>
      <c r="AG309" s="270"/>
      <c r="AH309" s="270"/>
      <c r="AI309" s="270"/>
      <c r="AJ309" s="270"/>
      <c r="AK309" s="270"/>
      <c r="AL309" s="270"/>
      <c r="AM309" s="270"/>
      <c r="AN309" s="270"/>
      <c r="AO309" s="270"/>
      <c r="AP309" s="270"/>
      <c r="AQ309" s="270"/>
      <c r="AR309" s="270"/>
      <c r="AS309" s="270"/>
      <c r="AT309" s="270"/>
      <c r="AU309" s="270"/>
      <c r="AV309" s="270"/>
      <c r="AW309" s="59"/>
      <c r="AX309" s="43"/>
    </row>
    <row r="310" spans="2:50" ht="9" customHeight="1" x14ac:dyDescent="0.3">
      <c r="B310" s="269"/>
      <c r="C310" s="269"/>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70"/>
      <c r="AE310" s="270"/>
      <c r="AF310" s="270"/>
      <c r="AG310" s="270"/>
      <c r="AH310" s="270"/>
      <c r="AI310" s="270"/>
      <c r="AJ310" s="270"/>
      <c r="AK310" s="270"/>
      <c r="AL310" s="270"/>
      <c r="AM310" s="270"/>
      <c r="AN310" s="270"/>
      <c r="AO310" s="270"/>
      <c r="AP310" s="270"/>
      <c r="AQ310" s="270"/>
      <c r="AR310" s="270"/>
      <c r="AS310" s="270"/>
      <c r="AT310" s="270"/>
      <c r="AU310" s="270"/>
      <c r="AV310" s="270"/>
      <c r="AW310" s="59"/>
      <c r="AX310" s="43"/>
    </row>
    <row r="311" spans="2:50" ht="9" customHeight="1" x14ac:dyDescent="0.3">
      <c r="D311" s="324" t="s">
        <v>95</v>
      </c>
      <c r="E311" s="324"/>
      <c r="F311" s="324"/>
      <c r="G311" s="324"/>
      <c r="H311" s="324"/>
      <c r="I311" s="324"/>
      <c r="J311" s="324"/>
      <c r="K311" s="324"/>
      <c r="L311" s="324"/>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c r="AS311" s="324"/>
      <c r="AT311" s="324"/>
      <c r="AU311" s="324"/>
    </row>
    <row r="312" spans="2:50" ht="9" customHeight="1" x14ac:dyDescent="0.3">
      <c r="D312" s="325"/>
      <c r="E312" s="325"/>
      <c r="F312" s="325"/>
      <c r="G312" s="325"/>
      <c r="H312" s="325"/>
      <c r="I312" s="325"/>
      <c r="J312" s="325"/>
      <c r="K312" s="325"/>
      <c r="L312" s="325"/>
      <c r="M312" s="325"/>
      <c r="N312" s="325"/>
      <c r="O312" s="325"/>
      <c r="P312" s="325"/>
      <c r="Q312" s="325"/>
      <c r="R312" s="325"/>
      <c r="S312" s="325"/>
      <c r="T312" s="325"/>
      <c r="U312" s="325"/>
      <c r="V312" s="325"/>
      <c r="W312" s="325"/>
      <c r="X312" s="325"/>
      <c r="Y312" s="325"/>
      <c r="Z312" s="325"/>
      <c r="AA312" s="325"/>
      <c r="AB312" s="325"/>
      <c r="AC312" s="325"/>
      <c r="AD312" s="325"/>
      <c r="AE312" s="325"/>
      <c r="AF312" s="325"/>
      <c r="AG312" s="325"/>
      <c r="AH312" s="325"/>
      <c r="AI312" s="325"/>
      <c r="AJ312" s="325"/>
      <c r="AK312" s="325"/>
      <c r="AL312" s="325"/>
      <c r="AM312" s="325"/>
      <c r="AN312" s="325"/>
      <c r="AO312" s="325"/>
      <c r="AP312" s="325"/>
      <c r="AQ312" s="325"/>
      <c r="AR312" s="325"/>
      <c r="AS312" s="325"/>
      <c r="AT312" s="325"/>
      <c r="AU312" s="325"/>
    </row>
    <row r="313" spans="2:50" ht="9" customHeight="1" x14ac:dyDescent="0.3">
      <c r="D313" s="325" t="s">
        <v>96</v>
      </c>
      <c r="E313" s="325"/>
      <c r="F313" s="325"/>
      <c r="G313" s="325"/>
      <c r="H313" s="325"/>
      <c r="I313" s="325"/>
      <c r="J313" s="325"/>
      <c r="K313" s="325"/>
      <c r="L313" s="325"/>
      <c r="M313" s="325"/>
      <c r="N313" s="325"/>
      <c r="O313" s="325"/>
      <c r="P313" s="325"/>
      <c r="Q313" s="325"/>
      <c r="R313" s="325"/>
      <c r="S313" s="325"/>
      <c r="T313" s="325"/>
      <c r="U313" s="325"/>
      <c r="V313" s="325"/>
      <c r="W313" s="325"/>
      <c r="X313" s="325"/>
      <c r="Y313" s="325"/>
      <c r="Z313" s="325"/>
      <c r="AA313" s="325"/>
      <c r="AB313" s="325"/>
      <c r="AC313" s="325"/>
      <c r="AD313" s="325"/>
      <c r="AE313" s="325"/>
      <c r="AF313" s="325"/>
      <c r="AG313" s="325"/>
      <c r="AH313" s="325"/>
      <c r="AI313" s="325"/>
      <c r="AJ313" s="325"/>
      <c r="AK313" s="325"/>
      <c r="AL313" s="325"/>
      <c r="AM313" s="325"/>
      <c r="AN313" s="325"/>
      <c r="AO313" s="325"/>
      <c r="AP313" s="325"/>
      <c r="AQ313" s="325"/>
      <c r="AR313" s="325"/>
      <c r="AS313" s="325"/>
      <c r="AT313" s="325"/>
      <c r="AU313" s="325"/>
    </row>
    <row r="314" spans="2:50" ht="9" customHeight="1" x14ac:dyDescent="0.3">
      <c r="D314" s="325"/>
      <c r="E314" s="325"/>
      <c r="F314" s="325"/>
      <c r="G314" s="325"/>
      <c r="H314" s="325"/>
      <c r="I314" s="325"/>
      <c r="J314" s="325"/>
      <c r="K314" s="325"/>
      <c r="L314" s="325"/>
      <c r="M314" s="325"/>
      <c r="N314" s="325"/>
      <c r="O314" s="325"/>
      <c r="P314" s="325"/>
      <c r="Q314" s="325"/>
      <c r="R314" s="325"/>
      <c r="S314" s="325"/>
      <c r="T314" s="325"/>
      <c r="U314" s="325"/>
      <c r="V314" s="325"/>
      <c r="W314" s="325"/>
      <c r="X314" s="325"/>
      <c r="Y314" s="325"/>
      <c r="Z314" s="325"/>
      <c r="AA314" s="325"/>
      <c r="AB314" s="325"/>
      <c r="AC314" s="325"/>
      <c r="AD314" s="325"/>
      <c r="AE314" s="325"/>
      <c r="AF314" s="325"/>
      <c r="AG314" s="325"/>
      <c r="AH314" s="325"/>
      <c r="AI314" s="325"/>
      <c r="AJ314" s="325"/>
      <c r="AK314" s="325"/>
      <c r="AL314" s="325"/>
      <c r="AM314" s="325"/>
      <c r="AN314" s="325"/>
      <c r="AO314" s="325"/>
      <c r="AP314" s="325"/>
      <c r="AQ314" s="325"/>
      <c r="AR314" s="325"/>
      <c r="AS314" s="325"/>
      <c r="AT314" s="325"/>
      <c r="AU314" s="325"/>
    </row>
    <row r="315" spans="2:50" ht="9" customHeight="1" x14ac:dyDescent="0.3">
      <c r="D315" s="325" t="s">
        <v>97</v>
      </c>
      <c r="E315" s="325"/>
      <c r="F315" s="325"/>
      <c r="G315" s="325"/>
      <c r="H315" s="325"/>
      <c r="I315" s="325"/>
      <c r="J315" s="325"/>
      <c r="K315" s="325"/>
      <c r="L315" s="325"/>
      <c r="M315" s="325"/>
      <c r="N315" s="325"/>
      <c r="O315" s="325"/>
      <c r="P315" s="325"/>
      <c r="Q315" s="325"/>
      <c r="R315" s="325"/>
      <c r="S315" s="325"/>
      <c r="T315" s="325"/>
      <c r="U315" s="325"/>
      <c r="V315" s="325"/>
      <c r="W315" s="325"/>
      <c r="X315" s="325"/>
      <c r="Y315" s="325"/>
      <c r="Z315" s="325"/>
      <c r="AA315" s="325"/>
      <c r="AB315" s="325"/>
      <c r="AC315" s="325"/>
      <c r="AD315" s="325"/>
      <c r="AE315" s="325"/>
      <c r="AF315" s="325"/>
      <c r="AG315" s="325"/>
      <c r="AH315" s="325"/>
      <c r="AI315" s="325"/>
      <c r="AJ315" s="325"/>
      <c r="AK315" s="325"/>
      <c r="AL315" s="325"/>
      <c r="AM315" s="325"/>
      <c r="AN315" s="325"/>
      <c r="AO315" s="325"/>
      <c r="AP315" s="325"/>
      <c r="AQ315" s="325"/>
      <c r="AR315" s="325"/>
      <c r="AS315" s="325"/>
      <c r="AT315" s="325"/>
      <c r="AU315" s="325"/>
    </row>
    <row r="316" spans="2:50" ht="9" customHeight="1" x14ac:dyDescent="0.3">
      <c r="D316" s="325"/>
      <c r="E316" s="325"/>
      <c r="F316" s="325"/>
      <c r="G316" s="325"/>
      <c r="H316" s="325"/>
      <c r="I316" s="325"/>
      <c r="J316" s="325"/>
      <c r="K316" s="325"/>
      <c r="L316" s="325"/>
      <c r="M316" s="325"/>
      <c r="N316" s="325"/>
      <c r="O316" s="325"/>
      <c r="P316" s="325"/>
      <c r="Q316" s="325"/>
      <c r="R316" s="325"/>
      <c r="S316" s="325"/>
      <c r="T316" s="325"/>
      <c r="U316" s="325"/>
      <c r="V316" s="325"/>
      <c r="W316" s="325"/>
      <c r="X316" s="325"/>
      <c r="Y316" s="325"/>
      <c r="Z316" s="325"/>
      <c r="AA316" s="325"/>
      <c r="AB316" s="325"/>
      <c r="AC316" s="325"/>
      <c r="AD316" s="325"/>
      <c r="AE316" s="325"/>
      <c r="AF316" s="325"/>
      <c r="AG316" s="325"/>
      <c r="AH316" s="325"/>
      <c r="AI316" s="325"/>
      <c r="AJ316" s="325"/>
      <c r="AK316" s="325"/>
      <c r="AL316" s="325"/>
      <c r="AM316" s="325"/>
      <c r="AN316" s="325"/>
      <c r="AO316" s="325"/>
      <c r="AP316" s="325"/>
      <c r="AQ316" s="325"/>
      <c r="AR316" s="325"/>
      <c r="AS316" s="325"/>
      <c r="AT316" s="325"/>
      <c r="AU316" s="325"/>
    </row>
    <row r="317" spans="2:50" ht="9" customHeight="1" x14ac:dyDescent="0.3">
      <c r="D317" s="325" t="s">
        <v>98</v>
      </c>
      <c r="E317" s="325"/>
      <c r="F317" s="325"/>
      <c r="G317" s="325"/>
      <c r="H317" s="325"/>
      <c r="I317" s="325"/>
      <c r="J317" s="325"/>
      <c r="K317" s="325"/>
      <c r="L317" s="325"/>
      <c r="M317" s="325"/>
      <c r="N317" s="325"/>
      <c r="O317" s="325"/>
      <c r="P317" s="325"/>
      <c r="Q317" s="325"/>
      <c r="R317" s="325"/>
      <c r="S317" s="325"/>
      <c r="T317" s="325"/>
      <c r="U317" s="325"/>
      <c r="V317" s="325"/>
      <c r="W317" s="325"/>
      <c r="X317" s="325"/>
      <c r="Y317" s="325"/>
      <c r="Z317" s="325"/>
      <c r="AA317" s="325"/>
      <c r="AB317" s="325"/>
      <c r="AC317" s="325"/>
      <c r="AD317" s="325"/>
      <c r="AE317" s="325"/>
      <c r="AF317" s="325"/>
      <c r="AG317" s="325"/>
      <c r="AH317" s="325"/>
      <c r="AI317" s="325"/>
      <c r="AJ317" s="325"/>
      <c r="AK317" s="325"/>
      <c r="AL317" s="325"/>
      <c r="AM317" s="325"/>
      <c r="AN317" s="325"/>
      <c r="AO317" s="325"/>
      <c r="AP317" s="325"/>
      <c r="AQ317" s="325"/>
      <c r="AR317" s="325"/>
      <c r="AS317" s="325"/>
      <c r="AT317" s="325"/>
      <c r="AU317" s="325"/>
    </row>
    <row r="318" spans="2:50" ht="9" customHeight="1" x14ac:dyDescent="0.3">
      <c r="D318" s="325"/>
      <c r="E318" s="325"/>
      <c r="F318" s="325"/>
      <c r="G318" s="325"/>
      <c r="H318" s="325"/>
      <c r="I318" s="325"/>
      <c r="J318" s="325"/>
      <c r="K318" s="325"/>
      <c r="L318" s="325"/>
      <c r="M318" s="325"/>
      <c r="N318" s="325"/>
      <c r="O318" s="325"/>
      <c r="P318" s="325"/>
      <c r="Q318" s="325"/>
      <c r="R318" s="325"/>
      <c r="S318" s="325"/>
      <c r="T318" s="325"/>
      <c r="U318" s="325"/>
      <c r="V318" s="325"/>
      <c r="W318" s="325"/>
      <c r="X318" s="325"/>
      <c r="Y318" s="325"/>
      <c r="Z318" s="325"/>
      <c r="AA318" s="325"/>
      <c r="AB318" s="325"/>
      <c r="AC318" s="325"/>
      <c r="AD318" s="325"/>
      <c r="AE318" s="325"/>
      <c r="AF318" s="325"/>
      <c r="AG318" s="325"/>
      <c r="AH318" s="325"/>
      <c r="AI318" s="325"/>
      <c r="AJ318" s="325"/>
      <c r="AK318" s="325"/>
      <c r="AL318" s="325"/>
      <c r="AM318" s="325"/>
      <c r="AN318" s="325"/>
      <c r="AO318" s="325"/>
      <c r="AP318" s="325"/>
      <c r="AQ318" s="325"/>
      <c r="AR318" s="325"/>
      <c r="AS318" s="325"/>
      <c r="AT318" s="325"/>
      <c r="AU318" s="325"/>
    </row>
    <row r="319" spans="2:50" ht="9" customHeight="1" x14ac:dyDescent="0.3">
      <c r="D319" s="325" t="s">
        <v>99</v>
      </c>
      <c r="E319" s="325"/>
      <c r="F319" s="325"/>
      <c r="G319" s="325"/>
      <c r="H319" s="325"/>
      <c r="I319" s="325"/>
      <c r="J319" s="325"/>
      <c r="K319" s="325"/>
      <c r="L319" s="325"/>
      <c r="M319" s="325"/>
      <c r="N319" s="325"/>
      <c r="O319" s="325"/>
      <c r="P319" s="325"/>
      <c r="Q319" s="325"/>
      <c r="R319" s="325"/>
      <c r="S319" s="325"/>
      <c r="T319" s="325"/>
      <c r="U319" s="325"/>
      <c r="V319" s="325"/>
      <c r="W319" s="325"/>
      <c r="X319" s="325"/>
      <c r="Y319" s="325"/>
      <c r="Z319" s="325"/>
      <c r="AA319" s="325"/>
      <c r="AB319" s="325"/>
      <c r="AC319" s="325"/>
      <c r="AD319" s="325"/>
      <c r="AE319" s="325"/>
      <c r="AF319" s="325"/>
      <c r="AG319" s="325"/>
      <c r="AH319" s="325"/>
      <c r="AI319" s="325"/>
      <c r="AJ319" s="325"/>
      <c r="AK319" s="325"/>
      <c r="AL319" s="325"/>
      <c r="AM319" s="325"/>
      <c r="AN319" s="325"/>
      <c r="AO319" s="325"/>
      <c r="AP319" s="325"/>
      <c r="AQ319" s="325"/>
      <c r="AR319" s="325"/>
      <c r="AS319" s="325"/>
      <c r="AT319" s="325"/>
      <c r="AU319" s="325"/>
    </row>
    <row r="320" spans="2:50" ht="9" customHeight="1" x14ac:dyDescent="0.3">
      <c r="D320" s="325"/>
      <c r="E320" s="325"/>
      <c r="F320" s="325"/>
      <c r="G320" s="325"/>
      <c r="H320" s="325"/>
      <c r="I320" s="325"/>
      <c r="J320" s="325"/>
      <c r="K320" s="325"/>
      <c r="L320" s="325"/>
      <c r="M320" s="325"/>
      <c r="N320" s="325"/>
      <c r="O320" s="325"/>
      <c r="P320" s="325"/>
      <c r="Q320" s="325"/>
      <c r="R320" s="325"/>
      <c r="S320" s="325"/>
      <c r="T320" s="325"/>
      <c r="U320" s="325"/>
      <c r="V320" s="325"/>
      <c r="W320" s="325"/>
      <c r="X320" s="325"/>
      <c r="Y320" s="325"/>
      <c r="Z320" s="325"/>
      <c r="AA320" s="325"/>
      <c r="AB320" s="325"/>
      <c r="AC320" s="325"/>
      <c r="AD320" s="325"/>
      <c r="AE320" s="325"/>
      <c r="AF320" s="325"/>
      <c r="AG320" s="325"/>
      <c r="AH320" s="325"/>
      <c r="AI320" s="325"/>
      <c r="AJ320" s="325"/>
      <c r="AK320" s="325"/>
      <c r="AL320" s="325"/>
      <c r="AM320" s="325"/>
      <c r="AN320" s="325"/>
      <c r="AO320" s="325"/>
      <c r="AP320" s="325"/>
      <c r="AQ320" s="325"/>
      <c r="AR320" s="325"/>
      <c r="AS320" s="325"/>
      <c r="AT320" s="325"/>
      <c r="AU320" s="325"/>
    </row>
    <row r="324" spans="2:50" ht="9" customHeight="1" x14ac:dyDescent="0.3">
      <c r="B324" s="269" t="s">
        <v>53</v>
      </c>
      <c r="C324" s="269"/>
      <c r="D324" s="270" t="s">
        <v>93</v>
      </c>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70"/>
      <c r="AE324" s="270"/>
      <c r="AF324" s="270"/>
      <c r="AG324" s="270"/>
      <c r="AH324" s="270"/>
      <c r="AI324" s="270"/>
      <c r="AJ324" s="270"/>
      <c r="AK324" s="270"/>
      <c r="AL324" s="270"/>
      <c r="AM324" s="270"/>
      <c r="AN324" s="270"/>
      <c r="AO324" s="270"/>
      <c r="AP324" s="270"/>
      <c r="AQ324" s="270"/>
      <c r="AR324" s="270"/>
      <c r="AS324" s="270"/>
      <c r="AT324" s="270"/>
      <c r="AU324" s="270"/>
      <c r="AV324" s="270"/>
      <c r="AW324" s="59"/>
      <c r="AX324" s="43"/>
    </row>
    <row r="325" spans="2:50" ht="9" customHeight="1" x14ac:dyDescent="0.3">
      <c r="B325" s="269"/>
      <c r="C325" s="269"/>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70"/>
      <c r="AE325" s="270"/>
      <c r="AF325" s="270"/>
      <c r="AG325" s="270"/>
      <c r="AH325" s="270"/>
      <c r="AI325" s="270"/>
      <c r="AJ325" s="270"/>
      <c r="AK325" s="270"/>
      <c r="AL325" s="270"/>
      <c r="AM325" s="270"/>
      <c r="AN325" s="270"/>
      <c r="AO325" s="270"/>
      <c r="AP325" s="270"/>
      <c r="AQ325" s="270"/>
      <c r="AR325" s="270"/>
      <c r="AS325" s="270"/>
      <c r="AT325" s="270"/>
      <c r="AU325" s="270"/>
      <c r="AV325" s="270"/>
      <c r="AW325" s="59"/>
      <c r="AX325" s="43"/>
    </row>
    <row r="326" spans="2:50" ht="9" customHeight="1" x14ac:dyDescent="0.3">
      <c r="D326" s="324" t="s">
        <v>100</v>
      </c>
      <c r="E326" s="324"/>
      <c r="F326" s="324"/>
      <c r="G326" s="324"/>
      <c r="H326" s="324"/>
      <c r="I326" s="324"/>
      <c r="J326" s="324"/>
      <c r="K326" s="324"/>
      <c r="L326" s="324"/>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c r="AS326" s="324"/>
      <c r="AT326" s="324"/>
      <c r="AU326" s="324"/>
    </row>
    <row r="327" spans="2:50" ht="9" customHeight="1" x14ac:dyDescent="0.3">
      <c r="D327" s="325"/>
      <c r="E327" s="325"/>
      <c r="F327" s="325"/>
      <c r="G327" s="325"/>
      <c r="H327" s="325"/>
      <c r="I327" s="325"/>
      <c r="J327" s="325"/>
      <c r="K327" s="325"/>
      <c r="L327" s="325"/>
      <c r="M327" s="325"/>
      <c r="N327" s="325"/>
      <c r="O327" s="325"/>
      <c r="P327" s="325"/>
      <c r="Q327" s="325"/>
      <c r="R327" s="325"/>
      <c r="S327" s="325"/>
      <c r="T327" s="325"/>
      <c r="U327" s="325"/>
      <c r="V327" s="325"/>
      <c r="W327" s="325"/>
      <c r="X327" s="325"/>
      <c r="Y327" s="325"/>
      <c r="Z327" s="325"/>
      <c r="AA327" s="325"/>
      <c r="AB327" s="325"/>
      <c r="AC327" s="325"/>
      <c r="AD327" s="325"/>
      <c r="AE327" s="325"/>
      <c r="AF327" s="325"/>
      <c r="AG327" s="325"/>
      <c r="AH327" s="325"/>
      <c r="AI327" s="325"/>
      <c r="AJ327" s="325"/>
      <c r="AK327" s="325"/>
      <c r="AL327" s="325"/>
      <c r="AM327" s="325"/>
      <c r="AN327" s="325"/>
      <c r="AO327" s="325"/>
      <c r="AP327" s="325"/>
      <c r="AQ327" s="325"/>
      <c r="AR327" s="325"/>
      <c r="AS327" s="325"/>
      <c r="AT327" s="325"/>
      <c r="AU327" s="325"/>
    </row>
    <row r="328" spans="2:50" ht="9" customHeight="1" x14ac:dyDescent="0.3">
      <c r="D328" s="325" t="s">
        <v>101</v>
      </c>
      <c r="E328" s="325"/>
      <c r="F328" s="325"/>
      <c r="G328" s="325"/>
      <c r="H328" s="325"/>
      <c r="I328" s="325"/>
      <c r="J328" s="325"/>
      <c r="K328" s="325"/>
      <c r="L328" s="325"/>
      <c r="M328" s="325"/>
      <c r="N328" s="325"/>
      <c r="O328" s="325"/>
      <c r="P328" s="325"/>
      <c r="Q328" s="325"/>
      <c r="R328" s="325"/>
      <c r="S328" s="325"/>
      <c r="T328" s="325"/>
      <c r="U328" s="325"/>
      <c r="V328" s="325"/>
      <c r="W328" s="325"/>
      <c r="X328" s="325"/>
      <c r="Y328" s="325"/>
      <c r="Z328" s="325"/>
      <c r="AA328" s="325"/>
      <c r="AB328" s="325"/>
      <c r="AC328" s="325"/>
      <c r="AD328" s="325"/>
      <c r="AE328" s="325"/>
      <c r="AF328" s="325"/>
      <c r="AG328" s="325"/>
      <c r="AH328" s="325"/>
      <c r="AI328" s="325"/>
      <c r="AJ328" s="325"/>
      <c r="AK328" s="325"/>
      <c r="AL328" s="325"/>
      <c r="AM328" s="325"/>
      <c r="AN328" s="325"/>
      <c r="AO328" s="325"/>
      <c r="AP328" s="325"/>
      <c r="AQ328" s="325"/>
      <c r="AR328" s="325"/>
      <c r="AS328" s="325"/>
      <c r="AT328" s="325"/>
      <c r="AU328" s="325"/>
    </row>
    <row r="329" spans="2:50" ht="9" customHeight="1" x14ac:dyDescent="0.3">
      <c r="D329" s="325"/>
      <c r="E329" s="325"/>
      <c r="F329" s="325"/>
      <c r="G329" s="325"/>
      <c r="H329" s="325"/>
      <c r="I329" s="325"/>
      <c r="J329" s="325"/>
      <c r="K329" s="325"/>
      <c r="L329" s="325"/>
      <c r="M329" s="325"/>
      <c r="N329" s="325"/>
      <c r="O329" s="325"/>
      <c r="P329" s="325"/>
      <c r="Q329" s="325"/>
      <c r="R329" s="325"/>
      <c r="S329" s="325"/>
      <c r="T329" s="325"/>
      <c r="U329" s="325"/>
      <c r="V329" s="325"/>
      <c r="W329" s="325"/>
      <c r="X329" s="325"/>
      <c r="Y329" s="325"/>
      <c r="Z329" s="325"/>
      <c r="AA329" s="325"/>
      <c r="AB329" s="325"/>
      <c r="AC329" s="325"/>
      <c r="AD329" s="325"/>
      <c r="AE329" s="325"/>
      <c r="AF329" s="325"/>
      <c r="AG329" s="325"/>
      <c r="AH329" s="325"/>
      <c r="AI329" s="325"/>
      <c r="AJ329" s="325"/>
      <c r="AK329" s="325"/>
      <c r="AL329" s="325"/>
      <c r="AM329" s="325"/>
      <c r="AN329" s="325"/>
      <c r="AO329" s="325"/>
      <c r="AP329" s="325"/>
      <c r="AQ329" s="325"/>
      <c r="AR329" s="325"/>
      <c r="AS329" s="325"/>
      <c r="AT329" s="325"/>
      <c r="AU329" s="325"/>
    </row>
    <row r="330" spans="2:50" ht="9" customHeight="1" x14ac:dyDescent="0.3">
      <c r="D330" s="325" t="s">
        <v>102</v>
      </c>
      <c r="E330" s="325"/>
      <c r="F330" s="325"/>
      <c r="G330" s="325"/>
      <c r="H330" s="325"/>
      <c r="I330" s="325"/>
      <c r="J330" s="325"/>
      <c r="K330" s="325"/>
      <c r="L330" s="325"/>
      <c r="M330" s="325"/>
      <c r="N330" s="325"/>
      <c r="O330" s="325"/>
      <c r="P330" s="325"/>
      <c r="Q330" s="325"/>
      <c r="R330" s="325"/>
      <c r="S330" s="325"/>
      <c r="T330" s="325"/>
      <c r="U330" s="325"/>
      <c r="V330" s="325"/>
      <c r="W330" s="325"/>
      <c r="X330" s="325"/>
      <c r="Y330" s="325"/>
      <c r="Z330" s="325"/>
      <c r="AA330" s="325"/>
      <c r="AB330" s="325"/>
      <c r="AC330" s="325"/>
      <c r="AD330" s="325"/>
      <c r="AE330" s="325"/>
      <c r="AF330" s="325"/>
      <c r="AG330" s="325"/>
      <c r="AH330" s="325"/>
      <c r="AI330" s="325"/>
      <c r="AJ330" s="325"/>
      <c r="AK330" s="325"/>
      <c r="AL330" s="325"/>
      <c r="AM330" s="325"/>
      <c r="AN330" s="325"/>
      <c r="AO330" s="325"/>
      <c r="AP330" s="325"/>
      <c r="AQ330" s="325"/>
      <c r="AR330" s="325"/>
      <c r="AS330" s="325"/>
      <c r="AT330" s="325"/>
      <c r="AU330" s="325"/>
    </row>
    <row r="331" spans="2:50" ht="9" customHeight="1" x14ac:dyDescent="0.3">
      <c r="D331" s="325"/>
      <c r="E331" s="325"/>
      <c r="F331" s="325"/>
      <c r="G331" s="325"/>
      <c r="H331" s="325"/>
      <c r="I331" s="325"/>
      <c r="J331" s="325"/>
      <c r="K331" s="325"/>
      <c r="L331" s="325"/>
      <c r="M331" s="325"/>
      <c r="N331" s="325"/>
      <c r="O331" s="325"/>
      <c r="P331" s="325"/>
      <c r="Q331" s="325"/>
      <c r="R331" s="325"/>
      <c r="S331" s="325"/>
      <c r="T331" s="325"/>
      <c r="U331" s="325"/>
      <c r="V331" s="325"/>
      <c r="W331" s="325"/>
      <c r="X331" s="325"/>
      <c r="Y331" s="325"/>
      <c r="Z331" s="325"/>
      <c r="AA331" s="325"/>
      <c r="AB331" s="325"/>
      <c r="AC331" s="325"/>
      <c r="AD331" s="325"/>
      <c r="AE331" s="325"/>
      <c r="AF331" s="325"/>
      <c r="AG331" s="325"/>
      <c r="AH331" s="325"/>
      <c r="AI331" s="325"/>
      <c r="AJ331" s="325"/>
      <c r="AK331" s="325"/>
      <c r="AL331" s="325"/>
      <c r="AM331" s="325"/>
      <c r="AN331" s="325"/>
      <c r="AO331" s="325"/>
      <c r="AP331" s="325"/>
      <c r="AQ331" s="325"/>
      <c r="AR331" s="325"/>
      <c r="AS331" s="325"/>
      <c r="AT331" s="325"/>
      <c r="AU331" s="325"/>
    </row>
    <row r="332" spans="2:50" ht="9" customHeight="1" x14ac:dyDescent="0.3">
      <c r="D332" s="325"/>
      <c r="E332" s="325"/>
      <c r="F332" s="325"/>
      <c r="G332" s="325"/>
      <c r="H332" s="325"/>
      <c r="I332" s="325"/>
      <c r="J332" s="325"/>
      <c r="K332" s="325"/>
      <c r="L332" s="325"/>
      <c r="M332" s="325"/>
      <c r="N332" s="325"/>
      <c r="O332" s="325"/>
      <c r="P332" s="325"/>
      <c r="Q332" s="325"/>
      <c r="R332" s="325"/>
      <c r="S332" s="325"/>
      <c r="T332" s="325"/>
      <c r="U332" s="325"/>
      <c r="V332" s="325"/>
      <c r="W332" s="325"/>
      <c r="X332" s="325"/>
      <c r="Y332" s="325"/>
      <c r="Z332" s="325"/>
      <c r="AA332" s="325"/>
      <c r="AB332" s="325"/>
      <c r="AC332" s="325"/>
      <c r="AD332" s="325"/>
      <c r="AE332" s="325"/>
      <c r="AF332" s="325"/>
      <c r="AG332" s="325"/>
      <c r="AH332" s="325"/>
      <c r="AI332" s="325"/>
      <c r="AJ332" s="325"/>
      <c r="AK332" s="325"/>
      <c r="AL332" s="325"/>
      <c r="AM332" s="325"/>
      <c r="AN332" s="325"/>
      <c r="AO332" s="325"/>
      <c r="AP332" s="325"/>
      <c r="AQ332" s="325"/>
      <c r="AR332" s="325"/>
      <c r="AS332" s="325"/>
      <c r="AT332" s="325"/>
      <c r="AU332" s="325"/>
    </row>
    <row r="333" spans="2:50" ht="9" customHeight="1" x14ac:dyDescent="0.3">
      <c r="D333" s="325"/>
      <c r="E333" s="325"/>
      <c r="F333" s="325"/>
      <c r="G333" s="325"/>
      <c r="H333" s="325"/>
      <c r="I333" s="325"/>
      <c r="J333" s="325"/>
      <c r="K333" s="325"/>
      <c r="L333" s="325"/>
      <c r="M333" s="325"/>
      <c r="N333" s="325"/>
      <c r="O333" s="325"/>
      <c r="P333" s="325"/>
      <c r="Q333" s="325"/>
      <c r="R333" s="325"/>
      <c r="S333" s="325"/>
      <c r="T333" s="325"/>
      <c r="U333" s="325"/>
      <c r="V333" s="325"/>
      <c r="W333" s="325"/>
      <c r="X333" s="325"/>
      <c r="Y333" s="325"/>
      <c r="Z333" s="325"/>
      <c r="AA333" s="325"/>
      <c r="AB333" s="325"/>
      <c r="AC333" s="325"/>
      <c r="AD333" s="325"/>
      <c r="AE333" s="325"/>
      <c r="AF333" s="325"/>
      <c r="AG333" s="325"/>
      <c r="AH333" s="325"/>
      <c r="AI333" s="325"/>
      <c r="AJ333" s="325"/>
      <c r="AK333" s="325"/>
      <c r="AL333" s="325"/>
      <c r="AM333" s="325"/>
      <c r="AN333" s="325"/>
      <c r="AO333" s="325"/>
      <c r="AP333" s="325"/>
      <c r="AQ333" s="325"/>
      <c r="AR333" s="325"/>
      <c r="AS333" s="325"/>
      <c r="AT333" s="325"/>
      <c r="AU333" s="325"/>
    </row>
    <row r="334" spans="2:50" ht="9" customHeight="1" x14ac:dyDescent="0.3">
      <c r="D334" s="325"/>
      <c r="E334" s="325"/>
      <c r="F334" s="325"/>
      <c r="G334" s="325"/>
      <c r="H334" s="325"/>
      <c r="I334" s="325"/>
      <c r="J334" s="325"/>
      <c r="K334" s="325"/>
      <c r="L334" s="325"/>
      <c r="M334" s="325"/>
      <c r="N334" s="325"/>
      <c r="O334" s="325"/>
      <c r="P334" s="325"/>
      <c r="Q334" s="325"/>
      <c r="R334" s="325"/>
      <c r="S334" s="325"/>
      <c r="T334" s="325"/>
      <c r="U334" s="325"/>
      <c r="V334" s="325"/>
      <c r="W334" s="325"/>
      <c r="X334" s="325"/>
      <c r="Y334" s="325"/>
      <c r="Z334" s="325"/>
      <c r="AA334" s="325"/>
      <c r="AB334" s="325"/>
      <c r="AC334" s="325"/>
      <c r="AD334" s="325"/>
      <c r="AE334" s="325"/>
      <c r="AF334" s="325"/>
      <c r="AG334" s="325"/>
      <c r="AH334" s="325"/>
      <c r="AI334" s="325"/>
      <c r="AJ334" s="325"/>
      <c r="AK334" s="325"/>
      <c r="AL334" s="325"/>
      <c r="AM334" s="325"/>
      <c r="AN334" s="325"/>
      <c r="AO334" s="325"/>
      <c r="AP334" s="325"/>
      <c r="AQ334" s="325"/>
      <c r="AR334" s="325"/>
      <c r="AS334" s="325"/>
      <c r="AT334" s="325"/>
      <c r="AU334" s="325"/>
    </row>
    <row r="335" spans="2:50" ht="9" customHeight="1" x14ac:dyDescent="0.3">
      <c r="D335" s="325"/>
      <c r="E335" s="325"/>
      <c r="F335" s="325"/>
      <c r="G335" s="325"/>
      <c r="H335" s="325"/>
      <c r="I335" s="325"/>
      <c r="J335" s="325"/>
      <c r="K335" s="325"/>
      <c r="L335" s="325"/>
      <c r="M335" s="325"/>
      <c r="N335" s="325"/>
      <c r="O335" s="325"/>
      <c r="P335" s="325"/>
      <c r="Q335" s="325"/>
      <c r="R335" s="325"/>
      <c r="S335" s="325"/>
      <c r="T335" s="325"/>
      <c r="U335" s="325"/>
      <c r="V335" s="325"/>
      <c r="W335" s="325"/>
      <c r="X335" s="325"/>
      <c r="Y335" s="325"/>
      <c r="Z335" s="325"/>
      <c r="AA335" s="325"/>
      <c r="AB335" s="325"/>
      <c r="AC335" s="325"/>
      <c r="AD335" s="325"/>
      <c r="AE335" s="325"/>
      <c r="AF335" s="325"/>
      <c r="AG335" s="325"/>
      <c r="AH335" s="325"/>
      <c r="AI335" s="325"/>
      <c r="AJ335" s="325"/>
      <c r="AK335" s="325"/>
      <c r="AL335" s="325"/>
      <c r="AM335" s="325"/>
      <c r="AN335" s="325"/>
      <c r="AO335" s="325"/>
      <c r="AP335" s="325"/>
      <c r="AQ335" s="325"/>
      <c r="AR335" s="325"/>
      <c r="AS335" s="325"/>
      <c r="AT335" s="325"/>
      <c r="AU335" s="325"/>
    </row>
    <row r="337" spans="1:50" ht="9" customHeight="1" x14ac:dyDescent="0.3">
      <c r="A337" s="309" t="str">
        <f>$L$94</f>
        <v>Le développement des actions collectives de prévention de la perte d'autonomie de l'ASEPT Bretagne dans le Morbihan</v>
      </c>
      <c r="B337" s="309"/>
      <c r="C337" s="309"/>
      <c r="D337" s="309"/>
      <c r="E337" s="309"/>
      <c r="F337" s="309"/>
      <c r="G337" s="309"/>
      <c r="H337" s="309"/>
      <c r="I337" s="309"/>
      <c r="J337" s="309"/>
      <c r="K337" s="309"/>
      <c r="L337" s="309"/>
      <c r="M337" s="309"/>
      <c r="N337" s="309"/>
      <c r="O337" s="309"/>
      <c r="P337" s="309"/>
      <c r="Q337" s="309"/>
      <c r="R337" s="309"/>
      <c r="S337" s="309"/>
      <c r="T337" s="309"/>
      <c r="U337" s="309"/>
      <c r="V337" s="309"/>
      <c r="W337" s="309"/>
      <c r="X337" s="309"/>
      <c r="Y337" s="309"/>
      <c r="Z337" s="309"/>
      <c r="AA337" s="309"/>
      <c r="AB337" s="309"/>
      <c r="AC337" s="309"/>
      <c r="AD337" s="309"/>
      <c r="AE337" s="309"/>
      <c r="AF337" s="309"/>
      <c r="AG337" s="309"/>
      <c r="AH337" s="309"/>
      <c r="AI337" s="309"/>
      <c r="AJ337" s="309"/>
      <c r="AK337" s="309"/>
      <c r="AL337" s="309"/>
      <c r="AM337" s="309"/>
      <c r="AN337" s="309"/>
      <c r="AO337" s="309"/>
      <c r="AP337" s="309"/>
      <c r="AQ337" s="309"/>
      <c r="AR337" s="309"/>
      <c r="AS337" s="309"/>
      <c r="AT337" s="309"/>
      <c r="AU337" s="309"/>
    </row>
    <row r="338" spans="1:50" ht="9" customHeight="1" x14ac:dyDescent="0.3">
      <c r="A338" s="309"/>
      <c r="B338" s="309"/>
      <c r="C338" s="309"/>
      <c r="D338" s="309"/>
      <c r="E338" s="309"/>
      <c r="F338" s="309"/>
      <c r="G338" s="309"/>
      <c r="H338" s="309"/>
      <c r="I338" s="309"/>
      <c r="J338" s="309"/>
      <c r="K338" s="309"/>
      <c r="L338" s="309"/>
      <c r="M338" s="309"/>
      <c r="N338" s="309"/>
      <c r="O338" s="309"/>
      <c r="P338" s="309"/>
      <c r="Q338" s="309"/>
      <c r="R338" s="309"/>
      <c r="S338" s="309"/>
      <c r="T338" s="309"/>
      <c r="U338" s="309"/>
      <c r="V338" s="309"/>
      <c r="W338" s="309"/>
      <c r="X338" s="309"/>
      <c r="Y338" s="309"/>
      <c r="Z338" s="309"/>
      <c r="AA338" s="309"/>
      <c r="AB338" s="309"/>
      <c r="AC338" s="309"/>
      <c r="AD338" s="309"/>
      <c r="AE338" s="309"/>
      <c r="AF338" s="309"/>
      <c r="AG338" s="309"/>
      <c r="AH338" s="309"/>
      <c r="AI338" s="309"/>
      <c r="AJ338" s="309"/>
      <c r="AK338" s="309"/>
      <c r="AL338" s="309"/>
      <c r="AM338" s="309"/>
      <c r="AN338" s="309"/>
      <c r="AO338" s="309"/>
      <c r="AP338" s="309"/>
      <c r="AQ338" s="309"/>
      <c r="AR338" s="309"/>
      <c r="AS338" s="309"/>
      <c r="AT338" s="309"/>
      <c r="AU338" s="309"/>
    </row>
    <row r="339" spans="1:50" ht="9" customHeight="1" x14ac:dyDescent="0.3">
      <c r="A339" s="309"/>
      <c r="B339" s="309"/>
      <c r="C339" s="309"/>
      <c r="D339" s="309"/>
      <c r="E339" s="309"/>
      <c r="F339" s="309"/>
      <c r="G339" s="309"/>
      <c r="H339" s="309"/>
      <c r="I339" s="309"/>
      <c r="J339" s="309"/>
      <c r="K339" s="309"/>
      <c r="L339" s="309"/>
      <c r="M339" s="309"/>
      <c r="N339" s="309"/>
      <c r="O339" s="309"/>
      <c r="P339" s="309"/>
      <c r="Q339" s="309"/>
      <c r="R339" s="309"/>
      <c r="S339" s="309"/>
      <c r="T339" s="309"/>
      <c r="U339" s="309"/>
      <c r="V339" s="309"/>
      <c r="W339" s="309"/>
      <c r="X339" s="309"/>
      <c r="Y339" s="309"/>
      <c r="Z339" s="309"/>
      <c r="AA339" s="309"/>
      <c r="AB339" s="309"/>
      <c r="AC339" s="309"/>
      <c r="AD339" s="309"/>
      <c r="AE339" s="309"/>
      <c r="AF339" s="309"/>
      <c r="AG339" s="309"/>
      <c r="AH339" s="309"/>
      <c r="AI339" s="309"/>
      <c r="AJ339" s="309"/>
      <c r="AK339" s="309"/>
      <c r="AL339" s="309"/>
      <c r="AM339" s="309"/>
      <c r="AN339" s="309"/>
      <c r="AO339" s="309"/>
      <c r="AP339" s="309"/>
      <c r="AQ339" s="309"/>
      <c r="AR339" s="309"/>
      <c r="AS339" s="309"/>
      <c r="AT339" s="309"/>
      <c r="AU339" s="309"/>
    </row>
    <row r="340" spans="1:50" ht="9" customHeight="1" x14ac:dyDescent="0.3">
      <c r="D340" s="48"/>
      <c r="E340" s="48"/>
      <c r="F340" s="48"/>
      <c r="G340" s="48"/>
      <c r="H340" s="48"/>
      <c r="I340" s="48"/>
      <c r="J340" s="48"/>
      <c r="K340" s="48"/>
      <c r="L340" s="48"/>
      <c r="M340" s="48"/>
      <c r="N340" s="48"/>
      <c r="O340" s="48"/>
      <c r="P340" s="48"/>
      <c r="Q340" s="48"/>
      <c r="R340" s="55"/>
      <c r="S340" s="48"/>
      <c r="T340" s="48"/>
      <c r="U340" s="48"/>
      <c r="V340" s="48"/>
      <c r="W340" s="48"/>
      <c r="X340" s="48"/>
      <c r="Y340" s="48"/>
      <c r="Z340" s="48"/>
      <c r="AA340" s="48"/>
      <c r="AB340" s="48"/>
      <c r="AC340" s="48"/>
      <c r="AD340" s="48"/>
      <c r="AE340" s="48"/>
      <c r="AF340" s="48"/>
      <c r="AG340" s="48"/>
      <c r="AH340" s="55"/>
      <c r="AI340" s="48"/>
      <c r="AJ340" s="48"/>
      <c r="AK340" s="48"/>
      <c r="AL340" s="48"/>
      <c r="AM340" s="48"/>
      <c r="AN340" s="48"/>
      <c r="AO340" s="48"/>
      <c r="AP340" s="48"/>
      <c r="AQ340" s="48"/>
      <c r="AR340" s="48"/>
      <c r="AS340" s="48"/>
      <c r="AT340" s="48"/>
      <c r="AU340" s="48"/>
    </row>
    <row r="341" spans="1:50" ht="9" customHeight="1" x14ac:dyDescent="0.3">
      <c r="D341" s="310" t="s">
        <v>103</v>
      </c>
      <c r="E341" s="310"/>
      <c r="F341" s="310"/>
      <c r="G341" s="310"/>
      <c r="H341" s="310"/>
      <c r="I341" s="310"/>
      <c r="J341" s="310"/>
      <c r="K341" s="310"/>
      <c r="L341" s="310"/>
      <c r="M341" s="310"/>
      <c r="N341" s="310"/>
      <c r="O341" s="310"/>
      <c r="P341" s="310"/>
      <c r="Q341" s="310"/>
      <c r="R341" s="310"/>
      <c r="S341" s="310"/>
      <c r="T341" s="310"/>
      <c r="U341" s="310"/>
      <c r="V341" s="310"/>
      <c r="W341" s="310"/>
      <c r="X341" s="310"/>
      <c r="Y341" s="310"/>
      <c r="Z341" s="310"/>
      <c r="AA341" s="310"/>
      <c r="AB341" s="310"/>
      <c r="AC341" s="310"/>
      <c r="AD341" s="310"/>
      <c r="AE341" s="310"/>
      <c r="AF341" s="310"/>
      <c r="AG341" s="310"/>
      <c r="AH341" s="310"/>
      <c r="AI341" s="310"/>
      <c r="AJ341" s="310"/>
      <c r="AK341" s="310"/>
      <c r="AL341" s="310"/>
      <c r="AM341" s="310"/>
      <c r="AN341" s="310"/>
      <c r="AO341" s="310"/>
      <c r="AP341" s="310"/>
      <c r="AQ341" s="310"/>
      <c r="AR341" s="310"/>
      <c r="AS341" s="310"/>
      <c r="AT341" s="310"/>
      <c r="AU341" s="310"/>
    </row>
    <row r="342" spans="1:50" ht="9" customHeight="1" x14ac:dyDescent="0.3">
      <c r="D342" s="310"/>
      <c r="E342" s="310"/>
      <c r="F342" s="310"/>
      <c r="G342" s="310"/>
      <c r="H342" s="310"/>
      <c r="I342" s="310"/>
      <c r="J342" s="310"/>
      <c r="K342" s="310"/>
      <c r="L342" s="310"/>
      <c r="M342" s="310"/>
      <c r="N342" s="310"/>
      <c r="O342" s="310"/>
      <c r="P342" s="310"/>
      <c r="Q342" s="310"/>
      <c r="R342" s="310"/>
      <c r="S342" s="310"/>
      <c r="T342" s="310"/>
      <c r="U342" s="310"/>
      <c r="V342" s="310"/>
      <c r="W342" s="310"/>
      <c r="X342" s="310"/>
      <c r="Y342" s="310"/>
      <c r="Z342" s="310"/>
      <c r="AA342" s="310"/>
      <c r="AB342" s="310"/>
      <c r="AC342" s="310"/>
      <c r="AD342" s="310"/>
      <c r="AE342" s="310"/>
      <c r="AF342" s="310"/>
      <c r="AG342" s="310"/>
      <c r="AH342" s="310"/>
      <c r="AI342" s="310"/>
      <c r="AJ342" s="310"/>
      <c r="AK342" s="310"/>
      <c r="AL342" s="310"/>
      <c r="AM342" s="310"/>
      <c r="AN342" s="310"/>
      <c r="AO342" s="310"/>
      <c r="AP342" s="310"/>
      <c r="AQ342" s="310"/>
      <c r="AR342" s="310"/>
      <c r="AS342" s="310"/>
      <c r="AT342" s="310"/>
      <c r="AU342" s="310"/>
    </row>
    <row r="344" spans="1:50" ht="9" customHeight="1" x14ac:dyDescent="0.3">
      <c r="B344" s="269" t="s">
        <v>53</v>
      </c>
      <c r="C344" s="269"/>
      <c r="D344" s="270" t="s">
        <v>107</v>
      </c>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70"/>
      <c r="AE344" s="270"/>
      <c r="AF344" s="270"/>
      <c r="AG344" s="270"/>
      <c r="AH344" s="270"/>
      <c r="AI344" s="270"/>
      <c r="AJ344" s="270"/>
      <c r="AK344" s="270"/>
      <c r="AL344" s="270"/>
      <c r="AM344" s="270"/>
      <c r="AN344" s="270"/>
      <c r="AO344" s="270"/>
      <c r="AP344" s="270"/>
      <c r="AQ344" s="270"/>
      <c r="AR344" s="270"/>
      <c r="AS344" s="270"/>
      <c r="AT344" s="270"/>
      <c r="AU344" s="270"/>
      <c r="AV344" s="270"/>
      <c r="AW344" s="59"/>
      <c r="AX344" s="43"/>
    </row>
    <row r="345" spans="1:50" ht="9" customHeight="1" x14ac:dyDescent="0.3">
      <c r="B345" s="269"/>
      <c r="C345" s="269"/>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c r="AF345" s="270"/>
      <c r="AG345" s="270"/>
      <c r="AH345" s="270"/>
      <c r="AI345" s="270"/>
      <c r="AJ345" s="270"/>
      <c r="AK345" s="270"/>
      <c r="AL345" s="270"/>
      <c r="AM345" s="270"/>
      <c r="AN345" s="270"/>
      <c r="AO345" s="270"/>
      <c r="AP345" s="270"/>
      <c r="AQ345" s="270"/>
      <c r="AR345" s="270"/>
      <c r="AS345" s="270"/>
      <c r="AT345" s="270"/>
      <c r="AU345" s="270"/>
      <c r="AV345" s="270"/>
      <c r="AW345" s="59"/>
      <c r="AX345" s="43"/>
    </row>
    <row r="347" spans="1:50" s="20" customFormat="1" ht="9" customHeight="1" x14ac:dyDescent="0.3">
      <c r="B347" s="15"/>
      <c r="C347" s="15"/>
      <c r="D347" s="320" t="s">
        <v>104</v>
      </c>
      <c r="E347" s="320"/>
      <c r="F347" s="320"/>
      <c r="G347" s="320"/>
      <c r="H347" s="320"/>
      <c r="I347" s="320"/>
      <c r="J347" s="320"/>
      <c r="K347" s="320"/>
      <c r="L347" s="320"/>
      <c r="M347" s="15"/>
      <c r="N347" s="321" t="s">
        <v>49</v>
      </c>
      <c r="O347" s="321"/>
      <c r="R347" s="33">
        <f>VLOOKUP(N347,Liste!A:B,2,FALSE)</f>
        <v>1</v>
      </c>
      <c r="S347" s="15"/>
      <c r="T347" s="320" t="s">
        <v>106</v>
      </c>
      <c r="U347" s="320"/>
      <c r="V347" s="320"/>
      <c r="W347" s="320"/>
      <c r="X347" s="320"/>
      <c r="Y347" s="320"/>
      <c r="Z347" s="320"/>
      <c r="AA347" s="320"/>
      <c r="AB347" s="320"/>
      <c r="AC347" s="15"/>
      <c r="AD347" s="321" t="s">
        <v>50</v>
      </c>
      <c r="AE347" s="321"/>
      <c r="AH347" s="33">
        <f>VLOOKUP(AD347,Liste!A:B,2,FALSE)</f>
        <v>0</v>
      </c>
      <c r="AI347" s="15"/>
      <c r="AJ347" s="323" t="s">
        <v>110</v>
      </c>
      <c r="AK347" s="323"/>
      <c r="AL347" s="323"/>
      <c r="AM347" s="323"/>
      <c r="AN347" s="323"/>
      <c r="AO347" s="323"/>
      <c r="AP347" s="323"/>
      <c r="AQ347" s="323"/>
      <c r="AR347" s="323"/>
      <c r="AS347" s="15"/>
      <c r="AT347" s="321" t="s">
        <v>50</v>
      </c>
      <c r="AU347" s="321"/>
      <c r="AW347" s="33">
        <f>VLOOKUP(AT347,Liste!A:B,2,FALSE)</f>
        <v>0</v>
      </c>
    </row>
    <row r="348" spans="1:50" s="20" customFormat="1" ht="9" customHeight="1" x14ac:dyDescent="0.3">
      <c r="B348" s="15"/>
      <c r="C348" s="15"/>
      <c r="D348" s="320"/>
      <c r="E348" s="320"/>
      <c r="F348" s="320"/>
      <c r="G348" s="320"/>
      <c r="H348" s="320"/>
      <c r="I348" s="320"/>
      <c r="J348" s="320"/>
      <c r="K348" s="320"/>
      <c r="L348" s="320"/>
      <c r="M348" s="15"/>
      <c r="N348" s="321"/>
      <c r="O348" s="321"/>
      <c r="R348" s="32"/>
      <c r="S348" s="15"/>
      <c r="T348" s="320"/>
      <c r="U348" s="320"/>
      <c r="V348" s="320"/>
      <c r="W348" s="320"/>
      <c r="X348" s="320"/>
      <c r="Y348" s="320"/>
      <c r="Z348" s="320"/>
      <c r="AA348" s="320"/>
      <c r="AB348" s="320"/>
      <c r="AC348" s="15"/>
      <c r="AD348" s="321"/>
      <c r="AE348" s="321"/>
      <c r="AH348" s="32"/>
      <c r="AI348" s="15"/>
      <c r="AJ348" s="323"/>
      <c r="AK348" s="323"/>
      <c r="AL348" s="323"/>
      <c r="AM348" s="323"/>
      <c r="AN348" s="323"/>
      <c r="AO348" s="323"/>
      <c r="AP348" s="323"/>
      <c r="AQ348" s="323"/>
      <c r="AR348" s="323"/>
      <c r="AS348" s="15"/>
      <c r="AT348" s="321"/>
      <c r="AU348" s="321"/>
      <c r="AW348" s="32"/>
    </row>
    <row r="350" spans="1:50" s="20" customFormat="1" ht="9" customHeight="1" x14ac:dyDescent="0.3">
      <c r="B350" s="15"/>
      <c r="C350" s="15"/>
      <c r="D350" s="320" t="s">
        <v>105</v>
      </c>
      <c r="E350" s="320"/>
      <c r="F350" s="320"/>
      <c r="G350" s="320"/>
      <c r="H350" s="320"/>
      <c r="I350" s="320"/>
      <c r="J350" s="320"/>
      <c r="K350" s="320"/>
      <c r="L350" s="320"/>
      <c r="M350" s="15"/>
      <c r="N350" s="321" t="s">
        <v>49</v>
      </c>
      <c r="O350" s="321"/>
      <c r="R350" s="33">
        <f>VLOOKUP(N350,Liste!A:B,2,FALSE)</f>
        <v>1</v>
      </c>
      <c r="S350" s="15"/>
      <c r="T350" s="320" t="s">
        <v>108</v>
      </c>
      <c r="U350" s="320"/>
      <c r="V350" s="320"/>
      <c r="W350" s="320"/>
      <c r="X350" s="320"/>
      <c r="Y350" s="320"/>
      <c r="Z350" s="320"/>
      <c r="AA350" s="320"/>
      <c r="AB350" s="320"/>
      <c r="AC350" s="15"/>
      <c r="AD350" s="321" t="s">
        <v>49</v>
      </c>
      <c r="AE350" s="321"/>
      <c r="AH350" s="33">
        <f>VLOOKUP(AD350,Liste!A:B,2,FALSE)</f>
        <v>1</v>
      </c>
      <c r="AI350" s="15"/>
      <c r="AJ350" s="320" t="s">
        <v>109</v>
      </c>
      <c r="AK350" s="320"/>
      <c r="AL350" s="320"/>
      <c r="AM350" s="320"/>
      <c r="AN350" s="320"/>
      <c r="AO350" s="320"/>
      <c r="AP350" s="320"/>
      <c r="AQ350" s="320"/>
      <c r="AR350" s="320"/>
      <c r="AS350" s="15"/>
      <c r="AT350" s="321" t="s">
        <v>49</v>
      </c>
      <c r="AU350" s="321"/>
      <c r="AW350" s="33">
        <f>VLOOKUP(AT350,Liste!A:B,2,FALSE)</f>
        <v>1</v>
      </c>
    </row>
    <row r="351" spans="1:50" s="20" customFormat="1" ht="9" customHeight="1" x14ac:dyDescent="0.3">
      <c r="B351" s="15"/>
      <c r="C351" s="15"/>
      <c r="D351" s="320"/>
      <c r="E351" s="320"/>
      <c r="F351" s="320"/>
      <c r="G351" s="320"/>
      <c r="H351" s="320"/>
      <c r="I351" s="320"/>
      <c r="J351" s="320"/>
      <c r="K351" s="320"/>
      <c r="L351" s="320"/>
      <c r="M351" s="15"/>
      <c r="N351" s="321"/>
      <c r="O351" s="321"/>
      <c r="R351" s="32"/>
      <c r="S351" s="15"/>
      <c r="T351" s="320"/>
      <c r="U351" s="320"/>
      <c r="V351" s="320"/>
      <c r="W351" s="320"/>
      <c r="X351" s="320"/>
      <c r="Y351" s="320"/>
      <c r="Z351" s="320"/>
      <c r="AA351" s="320"/>
      <c r="AB351" s="320"/>
      <c r="AC351" s="15"/>
      <c r="AD351" s="321"/>
      <c r="AE351" s="321"/>
      <c r="AH351" s="32"/>
      <c r="AI351" s="15"/>
      <c r="AJ351" s="320"/>
      <c r="AK351" s="320"/>
      <c r="AL351" s="320"/>
      <c r="AM351" s="320"/>
      <c r="AN351" s="320"/>
      <c r="AO351" s="320"/>
      <c r="AP351" s="320"/>
      <c r="AQ351" s="320"/>
      <c r="AR351" s="320"/>
      <c r="AS351" s="15"/>
      <c r="AT351" s="321"/>
      <c r="AU351" s="321"/>
      <c r="AW351" s="32"/>
    </row>
    <row r="353" spans="2:50" s="20" customFormat="1" ht="9" customHeight="1" x14ac:dyDescent="0.3">
      <c r="B353" s="15"/>
      <c r="C353" s="15"/>
      <c r="D353" s="320" t="s">
        <v>111</v>
      </c>
      <c r="E353" s="320"/>
      <c r="F353" s="320"/>
      <c r="G353" s="320"/>
      <c r="H353" s="320"/>
      <c r="I353" s="320"/>
      <c r="J353" s="320"/>
      <c r="K353" s="320"/>
      <c r="L353" s="320"/>
      <c r="M353" s="15"/>
      <c r="N353" s="321" t="s">
        <v>50</v>
      </c>
      <c r="O353" s="321"/>
      <c r="R353" s="33">
        <f>VLOOKUP(N353,Liste!A:B,2,FALSE)</f>
        <v>0</v>
      </c>
      <c r="S353" s="15"/>
      <c r="T353" s="323" t="s">
        <v>123</v>
      </c>
      <c r="U353" s="323"/>
      <c r="V353" s="323"/>
      <c r="W353" s="323"/>
      <c r="X353" s="323"/>
      <c r="Y353" s="323"/>
      <c r="Z353" s="323"/>
      <c r="AA353" s="323"/>
      <c r="AB353" s="323"/>
      <c r="AC353" s="15"/>
      <c r="AD353" s="321" t="s">
        <v>50</v>
      </c>
      <c r="AE353" s="321"/>
      <c r="AH353" s="33">
        <f>VLOOKUP(AD353,Liste!A:B,2,FALSE)</f>
        <v>0</v>
      </c>
      <c r="AI353" s="15"/>
      <c r="AJ353" s="320" t="s">
        <v>112</v>
      </c>
      <c r="AK353" s="320"/>
      <c r="AL353" s="320"/>
      <c r="AM353" s="320"/>
      <c r="AN353" s="320"/>
      <c r="AO353" s="320"/>
      <c r="AP353" s="320"/>
      <c r="AQ353" s="320"/>
      <c r="AR353" s="320"/>
      <c r="AS353" s="15"/>
      <c r="AT353" s="321" t="s">
        <v>50</v>
      </c>
      <c r="AU353" s="321"/>
      <c r="AW353" s="33">
        <f>VLOOKUP(AT353,Liste!A:B,2,FALSE)</f>
        <v>0</v>
      </c>
    </row>
    <row r="354" spans="2:50" s="20" customFormat="1" ht="9" customHeight="1" x14ac:dyDescent="0.3">
      <c r="B354" s="15"/>
      <c r="C354" s="15"/>
      <c r="D354" s="320"/>
      <c r="E354" s="320"/>
      <c r="F354" s="320"/>
      <c r="G354" s="320"/>
      <c r="H354" s="320"/>
      <c r="I354" s="320"/>
      <c r="J354" s="320"/>
      <c r="K354" s="320"/>
      <c r="L354" s="320"/>
      <c r="M354" s="15"/>
      <c r="N354" s="321"/>
      <c r="O354" s="321"/>
      <c r="R354" s="32"/>
      <c r="S354" s="15"/>
      <c r="T354" s="323"/>
      <c r="U354" s="323"/>
      <c r="V354" s="323"/>
      <c r="W354" s="323"/>
      <c r="X354" s="323"/>
      <c r="Y354" s="323"/>
      <c r="Z354" s="323"/>
      <c r="AA354" s="323"/>
      <c r="AB354" s="323"/>
      <c r="AC354" s="15"/>
      <c r="AD354" s="321"/>
      <c r="AE354" s="321"/>
      <c r="AH354" s="32"/>
      <c r="AI354" s="15"/>
      <c r="AJ354" s="320"/>
      <c r="AK354" s="320"/>
      <c r="AL354" s="320"/>
      <c r="AM354" s="320"/>
      <c r="AN354" s="320"/>
      <c r="AO354" s="320"/>
      <c r="AP354" s="320"/>
      <c r="AQ354" s="320"/>
      <c r="AR354" s="320"/>
      <c r="AS354" s="15"/>
      <c r="AT354" s="321"/>
      <c r="AU354" s="321"/>
      <c r="AW354" s="32"/>
    </row>
    <row r="356" spans="2:50" s="20" customFormat="1" ht="9" customHeight="1" x14ac:dyDescent="0.3">
      <c r="B356" s="15"/>
      <c r="C356" s="15"/>
      <c r="D356" s="320" t="s">
        <v>124</v>
      </c>
      <c r="E356" s="320"/>
      <c r="F356" s="320"/>
      <c r="G356" s="320"/>
      <c r="H356" s="320"/>
      <c r="I356" s="320"/>
      <c r="J356" s="320"/>
      <c r="K356" s="320"/>
      <c r="L356" s="320"/>
      <c r="M356" s="15"/>
      <c r="N356" s="321" t="s">
        <v>49</v>
      </c>
      <c r="O356" s="321"/>
      <c r="R356" s="33">
        <f>VLOOKUP(N356,Liste!A:B,2,FALSE)</f>
        <v>1</v>
      </c>
      <c r="S356" s="15"/>
      <c r="T356" s="323" t="s">
        <v>130</v>
      </c>
      <c r="U356" s="323"/>
      <c r="V356" s="323"/>
      <c r="W356" s="323"/>
      <c r="X356" s="323"/>
      <c r="Y356" s="323"/>
      <c r="Z356" s="323"/>
      <c r="AA356" s="323"/>
      <c r="AB356" s="323"/>
      <c r="AC356" s="15"/>
      <c r="AD356" s="321" t="s">
        <v>49</v>
      </c>
      <c r="AE356" s="321"/>
      <c r="AH356" s="33">
        <f>VLOOKUP(AD356,Liste!A:B,2,FALSE)</f>
        <v>1</v>
      </c>
      <c r="AI356" s="15"/>
      <c r="AJ356" s="320" t="s">
        <v>125</v>
      </c>
      <c r="AK356" s="320"/>
      <c r="AL356" s="320"/>
      <c r="AM356" s="320"/>
      <c r="AN356" s="320"/>
      <c r="AO356" s="320"/>
      <c r="AP356" s="320"/>
      <c r="AQ356" s="320"/>
      <c r="AR356" s="320"/>
      <c r="AS356" s="15"/>
      <c r="AT356" s="321" t="s">
        <v>50</v>
      </c>
      <c r="AU356" s="321"/>
      <c r="AW356" s="33">
        <f>VLOOKUP(AT356,Liste!A:B,2,FALSE)</f>
        <v>0</v>
      </c>
    </row>
    <row r="357" spans="2:50" s="20" customFormat="1" ht="9" customHeight="1" x14ac:dyDescent="0.3">
      <c r="B357" s="15"/>
      <c r="C357" s="15"/>
      <c r="D357" s="320"/>
      <c r="E357" s="320"/>
      <c r="F357" s="320"/>
      <c r="G357" s="320"/>
      <c r="H357" s="320"/>
      <c r="I357" s="320"/>
      <c r="J357" s="320"/>
      <c r="K357" s="320"/>
      <c r="L357" s="320"/>
      <c r="M357" s="15"/>
      <c r="N357" s="321"/>
      <c r="O357" s="321"/>
      <c r="R357" s="32"/>
      <c r="S357" s="15"/>
      <c r="T357" s="323"/>
      <c r="U357" s="323"/>
      <c r="V357" s="323"/>
      <c r="W357" s="323"/>
      <c r="X357" s="323"/>
      <c r="Y357" s="323"/>
      <c r="Z357" s="323"/>
      <c r="AA357" s="323"/>
      <c r="AB357" s="323"/>
      <c r="AC357" s="15"/>
      <c r="AD357" s="321"/>
      <c r="AE357" s="321"/>
      <c r="AH357" s="32"/>
      <c r="AI357" s="15"/>
      <c r="AJ357" s="320"/>
      <c r="AK357" s="320"/>
      <c r="AL357" s="320"/>
      <c r="AM357" s="320"/>
      <c r="AN357" s="320"/>
      <c r="AO357" s="320"/>
      <c r="AP357" s="320"/>
      <c r="AQ357" s="320"/>
      <c r="AR357" s="320"/>
      <c r="AS357" s="15"/>
      <c r="AT357" s="321"/>
      <c r="AU357" s="321"/>
      <c r="AW357" s="32"/>
    </row>
    <row r="359" spans="2:50" s="20" customFormat="1" ht="9" customHeight="1" x14ac:dyDescent="0.3">
      <c r="B359" s="15"/>
      <c r="C359" s="15"/>
      <c r="D359" s="320" t="s">
        <v>116</v>
      </c>
      <c r="E359" s="320"/>
      <c r="F359" s="320"/>
      <c r="G359" s="320"/>
      <c r="H359" s="320"/>
      <c r="I359" s="320"/>
      <c r="J359" s="320"/>
      <c r="K359" s="320"/>
      <c r="L359" s="320"/>
      <c r="M359" s="15"/>
      <c r="N359" s="321" t="s">
        <v>50</v>
      </c>
      <c r="O359" s="321"/>
      <c r="R359" s="33">
        <f>VLOOKUP(N359,Liste!A:B,2,FALSE)</f>
        <v>0</v>
      </c>
      <c r="S359" s="15"/>
      <c r="T359" s="320" t="s">
        <v>115</v>
      </c>
      <c r="U359" s="320"/>
      <c r="V359" s="320"/>
      <c r="W359" s="320"/>
      <c r="X359" s="320"/>
      <c r="Y359" s="320"/>
      <c r="Z359" s="320"/>
      <c r="AA359" s="320"/>
      <c r="AB359" s="320"/>
      <c r="AC359" s="15"/>
      <c r="AD359" s="321" t="s">
        <v>49</v>
      </c>
      <c r="AE359" s="321"/>
      <c r="AH359" s="33">
        <f>VLOOKUP(AD359,Liste!A:B,2,FALSE)</f>
        <v>1</v>
      </c>
      <c r="AI359" s="15"/>
      <c r="AJ359" s="320" t="s">
        <v>118</v>
      </c>
      <c r="AK359" s="320"/>
      <c r="AL359" s="320"/>
      <c r="AM359" s="320"/>
      <c r="AN359" s="320"/>
      <c r="AO359" s="320"/>
      <c r="AP359" s="320"/>
      <c r="AQ359" s="320"/>
      <c r="AR359" s="320"/>
      <c r="AS359" s="15"/>
      <c r="AT359" s="321" t="s">
        <v>50</v>
      </c>
      <c r="AU359" s="321"/>
      <c r="AW359" s="33">
        <f>VLOOKUP(AT359,Liste!A:B,2,FALSE)</f>
        <v>0</v>
      </c>
    </row>
    <row r="360" spans="2:50" s="20" customFormat="1" ht="9" customHeight="1" x14ac:dyDescent="0.3">
      <c r="B360" s="15"/>
      <c r="C360" s="15"/>
      <c r="D360" s="320"/>
      <c r="E360" s="320"/>
      <c r="F360" s="320"/>
      <c r="G360" s="320"/>
      <c r="H360" s="320"/>
      <c r="I360" s="320"/>
      <c r="J360" s="320"/>
      <c r="K360" s="320"/>
      <c r="L360" s="320"/>
      <c r="M360" s="15"/>
      <c r="N360" s="321"/>
      <c r="O360" s="321"/>
      <c r="R360" s="32"/>
      <c r="S360" s="15"/>
      <c r="T360" s="320"/>
      <c r="U360" s="320"/>
      <c r="V360" s="320"/>
      <c r="W360" s="320"/>
      <c r="X360" s="320"/>
      <c r="Y360" s="320"/>
      <c r="Z360" s="320"/>
      <c r="AA360" s="320"/>
      <c r="AB360" s="320"/>
      <c r="AC360" s="15"/>
      <c r="AD360" s="321"/>
      <c r="AE360" s="321"/>
      <c r="AH360" s="32"/>
      <c r="AI360" s="15"/>
      <c r="AJ360" s="320"/>
      <c r="AK360" s="320"/>
      <c r="AL360" s="320"/>
      <c r="AM360" s="320"/>
      <c r="AN360" s="320"/>
      <c r="AO360" s="320"/>
      <c r="AP360" s="320"/>
      <c r="AQ360" s="320"/>
      <c r="AR360" s="320"/>
      <c r="AS360" s="15"/>
      <c r="AT360" s="321"/>
      <c r="AU360" s="321"/>
      <c r="AW360" s="32"/>
    </row>
    <row r="362" spans="2:50" s="20" customFormat="1" ht="9" customHeight="1" x14ac:dyDescent="0.3">
      <c r="B362" s="15"/>
      <c r="C362" s="15"/>
      <c r="D362" s="320" t="s">
        <v>113</v>
      </c>
      <c r="E362" s="320"/>
      <c r="F362" s="320"/>
      <c r="G362" s="320"/>
      <c r="H362" s="320"/>
      <c r="I362" s="320"/>
      <c r="J362" s="320"/>
      <c r="K362" s="320"/>
      <c r="L362" s="320"/>
      <c r="M362" s="15"/>
      <c r="N362" s="322" t="s">
        <v>114</v>
      </c>
      <c r="O362" s="322"/>
      <c r="P362" s="322"/>
      <c r="Q362" s="322"/>
      <c r="R362" s="322"/>
      <c r="S362" s="322"/>
      <c r="T362" s="322"/>
      <c r="U362" s="322"/>
      <c r="V362" s="322"/>
      <c r="W362" s="322"/>
      <c r="X362" s="322"/>
      <c r="Y362" s="322"/>
      <c r="Z362" s="322"/>
      <c r="AA362" s="322"/>
      <c r="AB362" s="322"/>
      <c r="AC362" s="322"/>
      <c r="AD362" s="322"/>
      <c r="AE362" s="322"/>
      <c r="AF362" s="322"/>
      <c r="AG362" s="322"/>
      <c r="AH362" s="322"/>
      <c r="AI362" s="322"/>
      <c r="AJ362" s="322"/>
      <c r="AK362" s="322"/>
      <c r="AL362" s="322"/>
      <c r="AM362" s="322"/>
      <c r="AN362" s="322"/>
      <c r="AO362" s="322"/>
      <c r="AP362" s="322"/>
      <c r="AQ362" s="322"/>
      <c r="AR362" s="322"/>
      <c r="AS362" s="322"/>
      <c r="AT362" s="322"/>
      <c r="AU362" s="322"/>
      <c r="AW362" s="33"/>
    </row>
    <row r="363" spans="2:50" s="20" customFormat="1" ht="9" customHeight="1" x14ac:dyDescent="0.3">
      <c r="B363" s="15"/>
      <c r="C363" s="15"/>
      <c r="D363" s="320"/>
      <c r="E363" s="320"/>
      <c r="F363" s="320"/>
      <c r="G363" s="320"/>
      <c r="H363" s="320"/>
      <c r="I363" s="320"/>
      <c r="J363" s="320"/>
      <c r="K363" s="320"/>
      <c r="L363" s="320"/>
      <c r="M363" s="15"/>
      <c r="N363" s="322"/>
      <c r="O363" s="322"/>
      <c r="P363" s="322"/>
      <c r="Q363" s="322"/>
      <c r="R363" s="322"/>
      <c r="S363" s="322"/>
      <c r="T363" s="322"/>
      <c r="U363" s="322"/>
      <c r="V363" s="322"/>
      <c r="W363" s="322"/>
      <c r="X363" s="322"/>
      <c r="Y363" s="322"/>
      <c r="Z363" s="322"/>
      <c r="AA363" s="322"/>
      <c r="AB363" s="322"/>
      <c r="AC363" s="322"/>
      <c r="AD363" s="322"/>
      <c r="AE363" s="322"/>
      <c r="AF363" s="322"/>
      <c r="AG363" s="322"/>
      <c r="AH363" s="322"/>
      <c r="AI363" s="322"/>
      <c r="AJ363" s="322"/>
      <c r="AK363" s="322"/>
      <c r="AL363" s="322"/>
      <c r="AM363" s="322"/>
      <c r="AN363" s="322"/>
      <c r="AO363" s="322"/>
      <c r="AP363" s="322"/>
      <c r="AQ363" s="322"/>
      <c r="AR363" s="322"/>
      <c r="AS363" s="322"/>
      <c r="AT363" s="322"/>
      <c r="AU363" s="322"/>
      <c r="AW363" s="32"/>
    </row>
    <row r="364" spans="2:50" ht="9" customHeight="1" x14ac:dyDescent="0.3">
      <c r="N364" s="322"/>
      <c r="O364" s="322"/>
      <c r="P364" s="322"/>
      <c r="Q364" s="322"/>
      <c r="R364" s="322"/>
      <c r="S364" s="322"/>
      <c r="T364" s="322"/>
      <c r="U364" s="322"/>
      <c r="V364" s="322"/>
      <c r="W364" s="322"/>
      <c r="X364" s="322"/>
      <c r="Y364" s="322"/>
      <c r="Z364" s="322"/>
      <c r="AA364" s="322"/>
      <c r="AB364" s="322"/>
      <c r="AC364" s="322"/>
      <c r="AD364" s="322"/>
      <c r="AE364" s="322"/>
      <c r="AF364" s="322"/>
      <c r="AG364" s="322"/>
      <c r="AH364" s="322"/>
      <c r="AI364" s="322"/>
      <c r="AJ364" s="322"/>
      <c r="AK364" s="322"/>
      <c r="AL364" s="322"/>
      <c r="AM364" s="322"/>
      <c r="AN364" s="322"/>
      <c r="AO364" s="322"/>
      <c r="AP364" s="322"/>
      <c r="AQ364" s="322"/>
      <c r="AR364" s="322"/>
      <c r="AS364" s="322"/>
      <c r="AT364" s="322"/>
      <c r="AU364" s="322"/>
    </row>
    <row r="365" spans="2:50" ht="9" customHeight="1" x14ac:dyDescent="0.3">
      <c r="N365" s="322"/>
      <c r="O365" s="322"/>
      <c r="P365" s="322"/>
      <c r="Q365" s="322"/>
      <c r="R365" s="322"/>
      <c r="S365" s="322"/>
      <c r="T365" s="322"/>
      <c r="U365" s="322"/>
      <c r="V365" s="322"/>
      <c r="W365" s="322"/>
      <c r="X365" s="322"/>
      <c r="Y365" s="322"/>
      <c r="Z365" s="322"/>
      <c r="AA365" s="322"/>
      <c r="AB365" s="322"/>
      <c r="AC365" s="322"/>
      <c r="AD365" s="322"/>
      <c r="AE365" s="322"/>
      <c r="AF365" s="322"/>
      <c r="AG365" s="322"/>
      <c r="AH365" s="322"/>
      <c r="AI365" s="322"/>
      <c r="AJ365" s="322"/>
      <c r="AK365" s="322"/>
      <c r="AL365" s="322"/>
      <c r="AM365" s="322"/>
      <c r="AN365" s="322"/>
      <c r="AO365" s="322"/>
      <c r="AP365" s="322"/>
      <c r="AQ365" s="322"/>
      <c r="AR365" s="322"/>
      <c r="AS365" s="322"/>
      <c r="AT365" s="322"/>
      <c r="AU365" s="322"/>
    </row>
    <row r="367" spans="2:50" ht="9" customHeight="1" x14ac:dyDescent="0.3">
      <c r="B367" s="269" t="s">
        <v>53</v>
      </c>
      <c r="C367" s="269"/>
      <c r="D367" s="270" t="s">
        <v>121</v>
      </c>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70"/>
      <c r="AE367" s="270"/>
      <c r="AF367" s="270"/>
      <c r="AG367" s="270"/>
      <c r="AH367" s="270"/>
      <c r="AI367" s="270"/>
      <c r="AJ367" s="270"/>
      <c r="AK367" s="270"/>
      <c r="AL367" s="270"/>
      <c r="AM367" s="270"/>
      <c r="AN367" s="270"/>
      <c r="AO367" s="270"/>
      <c r="AP367" s="270"/>
      <c r="AQ367" s="270"/>
      <c r="AR367" s="270"/>
      <c r="AS367" s="270"/>
      <c r="AT367" s="270"/>
      <c r="AU367" s="270"/>
      <c r="AV367" s="270"/>
      <c r="AW367" s="59"/>
      <c r="AX367" s="43"/>
    </row>
    <row r="368" spans="2:50" ht="9" customHeight="1" x14ac:dyDescent="0.3">
      <c r="B368" s="269"/>
      <c r="C368" s="269"/>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70"/>
      <c r="AE368" s="270"/>
      <c r="AF368" s="270"/>
      <c r="AG368" s="270"/>
      <c r="AH368" s="270"/>
      <c r="AI368" s="270"/>
      <c r="AJ368" s="270"/>
      <c r="AK368" s="270"/>
      <c r="AL368" s="270"/>
      <c r="AM368" s="270"/>
      <c r="AN368" s="270"/>
      <c r="AO368" s="270"/>
      <c r="AP368" s="270"/>
      <c r="AQ368" s="270"/>
      <c r="AR368" s="270"/>
      <c r="AS368" s="270"/>
      <c r="AT368" s="270"/>
      <c r="AU368" s="270"/>
      <c r="AV368" s="270"/>
      <c r="AW368" s="59"/>
      <c r="AX368" s="43"/>
    </row>
    <row r="369" spans="2:50" s="20" customFormat="1" ht="9" customHeight="1" x14ac:dyDescent="0.3">
      <c r="B369" s="15"/>
      <c r="C369" s="15"/>
      <c r="D369" s="320" t="s">
        <v>29</v>
      </c>
      <c r="E369" s="320"/>
      <c r="F369" s="320"/>
      <c r="G369" s="320"/>
      <c r="H369" s="320"/>
      <c r="I369" s="320"/>
      <c r="J369" s="320"/>
      <c r="K369" s="320"/>
      <c r="L369" s="320"/>
      <c r="M369" s="15"/>
      <c r="N369" s="321" t="s">
        <v>49</v>
      </c>
      <c r="O369" s="321"/>
      <c r="R369" s="33">
        <f>VLOOKUP(N369,Liste!A:B,2,FALSE)</f>
        <v>1</v>
      </c>
      <c r="S369" s="15"/>
      <c r="T369" s="320" t="s">
        <v>122</v>
      </c>
      <c r="U369" s="320"/>
      <c r="V369" s="320"/>
      <c r="W369" s="320"/>
      <c r="X369" s="320"/>
      <c r="Y369" s="320"/>
      <c r="Z369" s="320"/>
      <c r="AA369" s="320"/>
      <c r="AB369" s="320"/>
      <c r="AC369" s="15"/>
      <c r="AD369" s="321" t="s">
        <v>49</v>
      </c>
      <c r="AE369" s="321"/>
      <c r="AH369" s="33">
        <f>VLOOKUP(AD369,Liste!A:B,2,FALSE)</f>
        <v>1</v>
      </c>
      <c r="AI369" s="15"/>
      <c r="AJ369" s="320" t="s">
        <v>31</v>
      </c>
      <c r="AK369" s="320"/>
      <c r="AL369" s="320"/>
      <c r="AM369" s="320"/>
      <c r="AN369" s="320"/>
      <c r="AO369" s="320"/>
      <c r="AP369" s="320"/>
      <c r="AQ369" s="320"/>
      <c r="AR369" s="320"/>
      <c r="AS369" s="15"/>
      <c r="AT369" s="321" t="s">
        <v>49</v>
      </c>
      <c r="AU369" s="321"/>
      <c r="AW369" s="33">
        <f>VLOOKUP(AT369,Liste!A:B,2,FALSE)</f>
        <v>1</v>
      </c>
    </row>
    <row r="370" spans="2:50" s="20" customFormat="1" ht="9" customHeight="1" x14ac:dyDescent="0.3">
      <c r="B370" s="15"/>
      <c r="C370" s="15"/>
      <c r="D370" s="320"/>
      <c r="E370" s="320"/>
      <c r="F370" s="320"/>
      <c r="G370" s="320"/>
      <c r="H370" s="320"/>
      <c r="I370" s="320"/>
      <c r="J370" s="320"/>
      <c r="K370" s="320"/>
      <c r="L370" s="320"/>
      <c r="M370" s="15"/>
      <c r="N370" s="321"/>
      <c r="O370" s="321"/>
      <c r="R370" s="32"/>
      <c r="S370" s="15"/>
      <c r="T370" s="320"/>
      <c r="U370" s="320"/>
      <c r="V370" s="320"/>
      <c r="W370" s="320"/>
      <c r="X370" s="320"/>
      <c r="Y370" s="320"/>
      <c r="Z370" s="320"/>
      <c r="AA370" s="320"/>
      <c r="AB370" s="320"/>
      <c r="AC370" s="15"/>
      <c r="AD370" s="321"/>
      <c r="AE370" s="321"/>
      <c r="AH370" s="32"/>
      <c r="AI370" s="15"/>
      <c r="AJ370" s="320"/>
      <c r="AK370" s="320"/>
      <c r="AL370" s="320"/>
      <c r="AM370" s="320"/>
      <c r="AN370" s="320"/>
      <c r="AO370" s="320"/>
      <c r="AP370" s="320"/>
      <c r="AQ370" s="320"/>
      <c r="AR370" s="320"/>
      <c r="AS370" s="15"/>
      <c r="AT370" s="321"/>
      <c r="AU370" s="321"/>
      <c r="AW370" s="32"/>
    </row>
    <row r="373" spans="2:50" ht="9" customHeight="1" x14ac:dyDescent="0.3">
      <c r="B373" s="269" t="s">
        <v>53</v>
      </c>
      <c r="C373" s="269"/>
      <c r="D373" s="270" t="s">
        <v>119</v>
      </c>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70"/>
      <c r="AE373" s="270"/>
      <c r="AF373" s="270"/>
      <c r="AG373" s="270"/>
      <c r="AH373" s="270"/>
      <c r="AI373" s="270"/>
      <c r="AJ373" s="270"/>
      <c r="AK373" s="270"/>
      <c r="AL373" s="270"/>
      <c r="AM373" s="270"/>
      <c r="AN373" s="270"/>
      <c r="AO373" s="270"/>
      <c r="AP373" s="270"/>
      <c r="AQ373" s="270"/>
      <c r="AR373" s="270"/>
      <c r="AS373" s="270"/>
      <c r="AT373" s="270"/>
      <c r="AU373" s="270"/>
      <c r="AV373" s="270"/>
      <c r="AW373" s="59"/>
      <c r="AX373" s="43"/>
    </row>
    <row r="374" spans="2:50" ht="9" customHeight="1" x14ac:dyDescent="0.3">
      <c r="B374" s="269"/>
      <c r="C374" s="269"/>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70"/>
      <c r="AE374" s="270"/>
      <c r="AF374" s="270"/>
      <c r="AG374" s="270"/>
      <c r="AH374" s="270"/>
      <c r="AI374" s="270"/>
      <c r="AJ374" s="270"/>
      <c r="AK374" s="270"/>
      <c r="AL374" s="270"/>
      <c r="AM374" s="270"/>
      <c r="AN374" s="270"/>
      <c r="AO374" s="270"/>
      <c r="AP374" s="270"/>
      <c r="AQ374" s="270"/>
      <c r="AR374" s="270"/>
      <c r="AS374" s="270"/>
      <c r="AT374" s="270"/>
      <c r="AU374" s="270"/>
      <c r="AV374" s="270"/>
      <c r="AW374" s="59"/>
      <c r="AX374" s="43"/>
    </row>
    <row r="375" spans="2:50" ht="9" customHeight="1" x14ac:dyDescent="0.3">
      <c r="D375" s="311" t="s">
        <v>120</v>
      </c>
      <c r="E375" s="312"/>
      <c r="F375" s="312"/>
      <c r="G375" s="312"/>
      <c r="H375" s="312"/>
      <c r="I375" s="312"/>
      <c r="J375" s="312"/>
      <c r="K375" s="312"/>
      <c r="L375" s="312"/>
      <c r="M375" s="312"/>
      <c r="N375" s="312"/>
      <c r="O375" s="312"/>
      <c r="P375" s="312"/>
      <c r="Q375" s="312"/>
      <c r="R375" s="312"/>
      <c r="S375" s="312"/>
      <c r="T375" s="312"/>
      <c r="U375" s="312"/>
      <c r="V375" s="312"/>
      <c r="W375" s="312"/>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c r="AS375" s="312"/>
      <c r="AT375" s="312"/>
      <c r="AU375" s="312"/>
      <c r="AV375" s="313"/>
    </row>
    <row r="376" spans="2:50" ht="9" customHeight="1" x14ac:dyDescent="0.3">
      <c r="D376" s="314"/>
      <c r="E376" s="315"/>
      <c r="F376" s="315"/>
      <c r="G376" s="315"/>
      <c r="H376" s="315"/>
      <c r="I376" s="315"/>
      <c r="J376" s="315"/>
      <c r="K376" s="315"/>
      <c r="L376" s="315"/>
      <c r="M376" s="315"/>
      <c r="N376" s="315"/>
      <c r="O376" s="315"/>
      <c r="P376" s="315"/>
      <c r="Q376" s="315"/>
      <c r="R376" s="315"/>
      <c r="S376" s="315"/>
      <c r="T376" s="315"/>
      <c r="U376" s="315"/>
      <c r="V376" s="315"/>
      <c r="W376" s="315"/>
      <c r="X376" s="315"/>
      <c r="Y376" s="315"/>
      <c r="Z376" s="315"/>
      <c r="AA376" s="315"/>
      <c r="AB376" s="315"/>
      <c r="AC376" s="315"/>
      <c r="AD376" s="315"/>
      <c r="AE376" s="315"/>
      <c r="AF376" s="315"/>
      <c r="AG376" s="315"/>
      <c r="AH376" s="315"/>
      <c r="AI376" s="315"/>
      <c r="AJ376" s="315"/>
      <c r="AK376" s="315"/>
      <c r="AL376" s="315"/>
      <c r="AM376" s="315"/>
      <c r="AN376" s="315"/>
      <c r="AO376" s="315"/>
      <c r="AP376" s="315"/>
      <c r="AQ376" s="315"/>
      <c r="AR376" s="315"/>
      <c r="AS376" s="315"/>
      <c r="AT376" s="315"/>
      <c r="AU376" s="315"/>
      <c r="AV376" s="316"/>
    </row>
    <row r="377" spans="2:50" ht="9" customHeight="1" x14ac:dyDescent="0.3">
      <c r="D377" s="314"/>
      <c r="E377" s="315"/>
      <c r="F377" s="315"/>
      <c r="G377" s="315"/>
      <c r="H377" s="315"/>
      <c r="I377" s="315"/>
      <c r="J377" s="315"/>
      <c r="K377" s="315"/>
      <c r="L377" s="315"/>
      <c r="M377" s="315"/>
      <c r="N377" s="315"/>
      <c r="O377" s="315"/>
      <c r="P377" s="315"/>
      <c r="Q377" s="315"/>
      <c r="R377" s="315"/>
      <c r="S377" s="315"/>
      <c r="T377" s="315"/>
      <c r="U377" s="315"/>
      <c r="V377" s="315"/>
      <c r="W377" s="315"/>
      <c r="X377" s="315"/>
      <c r="Y377" s="315"/>
      <c r="Z377" s="315"/>
      <c r="AA377" s="315"/>
      <c r="AB377" s="315"/>
      <c r="AC377" s="315"/>
      <c r="AD377" s="315"/>
      <c r="AE377" s="315"/>
      <c r="AF377" s="315"/>
      <c r="AG377" s="315"/>
      <c r="AH377" s="315"/>
      <c r="AI377" s="315"/>
      <c r="AJ377" s="315"/>
      <c r="AK377" s="315"/>
      <c r="AL377" s="315"/>
      <c r="AM377" s="315"/>
      <c r="AN377" s="315"/>
      <c r="AO377" s="315"/>
      <c r="AP377" s="315"/>
      <c r="AQ377" s="315"/>
      <c r="AR377" s="315"/>
      <c r="AS377" s="315"/>
      <c r="AT377" s="315"/>
      <c r="AU377" s="315"/>
      <c r="AV377" s="316"/>
    </row>
    <row r="378" spans="2:50" ht="9" customHeight="1" x14ac:dyDescent="0.3">
      <c r="D378" s="314"/>
      <c r="E378" s="315"/>
      <c r="F378" s="315"/>
      <c r="G378" s="315"/>
      <c r="H378" s="315"/>
      <c r="I378" s="315"/>
      <c r="J378" s="315"/>
      <c r="K378" s="315"/>
      <c r="L378" s="315"/>
      <c r="M378" s="315"/>
      <c r="N378" s="315"/>
      <c r="O378" s="315"/>
      <c r="P378" s="315"/>
      <c r="Q378" s="315"/>
      <c r="R378" s="315"/>
      <c r="S378" s="315"/>
      <c r="T378" s="315"/>
      <c r="U378" s="315"/>
      <c r="V378" s="315"/>
      <c r="W378" s="315"/>
      <c r="X378" s="315"/>
      <c r="Y378" s="315"/>
      <c r="Z378" s="315"/>
      <c r="AA378" s="315"/>
      <c r="AB378" s="315"/>
      <c r="AC378" s="315"/>
      <c r="AD378" s="315"/>
      <c r="AE378" s="315"/>
      <c r="AF378" s="315"/>
      <c r="AG378" s="315"/>
      <c r="AH378" s="315"/>
      <c r="AI378" s="315"/>
      <c r="AJ378" s="315"/>
      <c r="AK378" s="315"/>
      <c r="AL378" s="315"/>
      <c r="AM378" s="315"/>
      <c r="AN378" s="315"/>
      <c r="AO378" s="315"/>
      <c r="AP378" s="315"/>
      <c r="AQ378" s="315"/>
      <c r="AR378" s="315"/>
      <c r="AS378" s="315"/>
      <c r="AT378" s="315"/>
      <c r="AU378" s="315"/>
      <c r="AV378" s="316"/>
    </row>
    <row r="379" spans="2:50" ht="9" customHeight="1" x14ac:dyDescent="0.3">
      <c r="D379" s="314"/>
      <c r="E379" s="315"/>
      <c r="F379" s="315"/>
      <c r="G379" s="315"/>
      <c r="H379" s="315"/>
      <c r="I379" s="315"/>
      <c r="J379" s="315"/>
      <c r="K379" s="315"/>
      <c r="L379" s="315"/>
      <c r="M379" s="315"/>
      <c r="N379" s="315"/>
      <c r="O379" s="315"/>
      <c r="P379" s="315"/>
      <c r="Q379" s="315"/>
      <c r="R379" s="315"/>
      <c r="S379" s="315"/>
      <c r="T379" s="315"/>
      <c r="U379" s="315"/>
      <c r="V379" s="315"/>
      <c r="W379" s="315"/>
      <c r="X379" s="315"/>
      <c r="Y379" s="315"/>
      <c r="Z379" s="315"/>
      <c r="AA379" s="315"/>
      <c r="AB379" s="315"/>
      <c r="AC379" s="315"/>
      <c r="AD379" s="315"/>
      <c r="AE379" s="315"/>
      <c r="AF379" s="315"/>
      <c r="AG379" s="315"/>
      <c r="AH379" s="315"/>
      <c r="AI379" s="315"/>
      <c r="AJ379" s="315"/>
      <c r="AK379" s="315"/>
      <c r="AL379" s="315"/>
      <c r="AM379" s="315"/>
      <c r="AN379" s="315"/>
      <c r="AO379" s="315"/>
      <c r="AP379" s="315"/>
      <c r="AQ379" s="315"/>
      <c r="AR379" s="315"/>
      <c r="AS379" s="315"/>
      <c r="AT379" s="315"/>
      <c r="AU379" s="315"/>
      <c r="AV379" s="316"/>
    </row>
    <row r="380" spans="2:50" ht="9" customHeight="1" x14ac:dyDescent="0.3">
      <c r="D380" s="314"/>
      <c r="E380" s="315"/>
      <c r="F380" s="315"/>
      <c r="G380" s="315"/>
      <c r="H380" s="315"/>
      <c r="I380" s="315"/>
      <c r="J380" s="315"/>
      <c r="K380" s="315"/>
      <c r="L380" s="315"/>
      <c r="M380" s="315"/>
      <c r="N380" s="315"/>
      <c r="O380" s="315"/>
      <c r="P380" s="315"/>
      <c r="Q380" s="315"/>
      <c r="R380" s="315"/>
      <c r="S380" s="315"/>
      <c r="T380" s="315"/>
      <c r="U380" s="315"/>
      <c r="V380" s="315"/>
      <c r="W380" s="315"/>
      <c r="X380" s="315"/>
      <c r="Y380" s="315"/>
      <c r="Z380" s="315"/>
      <c r="AA380" s="315"/>
      <c r="AB380" s="315"/>
      <c r="AC380" s="315"/>
      <c r="AD380" s="315"/>
      <c r="AE380" s="315"/>
      <c r="AF380" s="315"/>
      <c r="AG380" s="315"/>
      <c r="AH380" s="315"/>
      <c r="AI380" s="315"/>
      <c r="AJ380" s="315"/>
      <c r="AK380" s="315"/>
      <c r="AL380" s="315"/>
      <c r="AM380" s="315"/>
      <c r="AN380" s="315"/>
      <c r="AO380" s="315"/>
      <c r="AP380" s="315"/>
      <c r="AQ380" s="315"/>
      <c r="AR380" s="315"/>
      <c r="AS380" s="315"/>
      <c r="AT380" s="315"/>
      <c r="AU380" s="315"/>
      <c r="AV380" s="316"/>
    </row>
    <row r="381" spans="2:50" ht="9" customHeight="1" x14ac:dyDescent="0.3">
      <c r="D381" s="314"/>
      <c r="E381" s="315"/>
      <c r="F381" s="315"/>
      <c r="G381" s="315"/>
      <c r="H381" s="315"/>
      <c r="I381" s="315"/>
      <c r="J381" s="315"/>
      <c r="K381" s="315"/>
      <c r="L381" s="315"/>
      <c r="M381" s="315"/>
      <c r="N381" s="315"/>
      <c r="O381" s="315"/>
      <c r="P381" s="315"/>
      <c r="Q381" s="315"/>
      <c r="R381" s="315"/>
      <c r="S381" s="315"/>
      <c r="T381" s="315"/>
      <c r="U381" s="315"/>
      <c r="V381" s="315"/>
      <c r="W381" s="315"/>
      <c r="X381" s="315"/>
      <c r="Y381" s="315"/>
      <c r="Z381" s="315"/>
      <c r="AA381" s="315"/>
      <c r="AB381" s="315"/>
      <c r="AC381" s="315"/>
      <c r="AD381" s="315"/>
      <c r="AE381" s="315"/>
      <c r="AF381" s="315"/>
      <c r="AG381" s="315"/>
      <c r="AH381" s="315"/>
      <c r="AI381" s="315"/>
      <c r="AJ381" s="315"/>
      <c r="AK381" s="315"/>
      <c r="AL381" s="315"/>
      <c r="AM381" s="315"/>
      <c r="AN381" s="315"/>
      <c r="AO381" s="315"/>
      <c r="AP381" s="315"/>
      <c r="AQ381" s="315"/>
      <c r="AR381" s="315"/>
      <c r="AS381" s="315"/>
      <c r="AT381" s="315"/>
      <c r="AU381" s="315"/>
      <c r="AV381" s="316"/>
    </row>
    <row r="382" spans="2:50" ht="9" customHeight="1" x14ac:dyDescent="0.3">
      <c r="D382" s="314"/>
      <c r="E382" s="315"/>
      <c r="F382" s="315"/>
      <c r="G382" s="315"/>
      <c r="H382" s="315"/>
      <c r="I382" s="315"/>
      <c r="J382" s="315"/>
      <c r="K382" s="315"/>
      <c r="L382" s="315"/>
      <c r="M382" s="315"/>
      <c r="N382" s="315"/>
      <c r="O382" s="315"/>
      <c r="P382" s="315"/>
      <c r="Q382" s="315"/>
      <c r="R382" s="315"/>
      <c r="S382" s="315"/>
      <c r="T382" s="315"/>
      <c r="U382" s="315"/>
      <c r="V382" s="315"/>
      <c r="W382" s="315"/>
      <c r="X382" s="315"/>
      <c r="Y382" s="315"/>
      <c r="Z382" s="315"/>
      <c r="AA382" s="315"/>
      <c r="AB382" s="315"/>
      <c r="AC382" s="315"/>
      <c r="AD382" s="315"/>
      <c r="AE382" s="315"/>
      <c r="AF382" s="315"/>
      <c r="AG382" s="315"/>
      <c r="AH382" s="315"/>
      <c r="AI382" s="315"/>
      <c r="AJ382" s="315"/>
      <c r="AK382" s="315"/>
      <c r="AL382" s="315"/>
      <c r="AM382" s="315"/>
      <c r="AN382" s="315"/>
      <c r="AO382" s="315"/>
      <c r="AP382" s="315"/>
      <c r="AQ382" s="315"/>
      <c r="AR382" s="315"/>
      <c r="AS382" s="315"/>
      <c r="AT382" s="315"/>
      <c r="AU382" s="315"/>
      <c r="AV382" s="316"/>
    </row>
    <row r="383" spans="2:50" ht="9" customHeight="1" x14ac:dyDescent="0.3">
      <c r="D383" s="314"/>
      <c r="E383" s="315"/>
      <c r="F383" s="315"/>
      <c r="G383" s="315"/>
      <c r="H383" s="315"/>
      <c r="I383" s="315"/>
      <c r="J383" s="315"/>
      <c r="K383" s="315"/>
      <c r="L383" s="315"/>
      <c r="M383" s="315"/>
      <c r="N383" s="315"/>
      <c r="O383" s="315"/>
      <c r="P383" s="315"/>
      <c r="Q383" s="315"/>
      <c r="R383" s="315"/>
      <c r="S383" s="315"/>
      <c r="T383" s="315"/>
      <c r="U383" s="315"/>
      <c r="V383" s="315"/>
      <c r="W383" s="315"/>
      <c r="X383" s="315"/>
      <c r="Y383" s="315"/>
      <c r="Z383" s="315"/>
      <c r="AA383" s="315"/>
      <c r="AB383" s="315"/>
      <c r="AC383" s="315"/>
      <c r="AD383" s="315"/>
      <c r="AE383" s="315"/>
      <c r="AF383" s="315"/>
      <c r="AG383" s="315"/>
      <c r="AH383" s="315"/>
      <c r="AI383" s="315"/>
      <c r="AJ383" s="315"/>
      <c r="AK383" s="315"/>
      <c r="AL383" s="315"/>
      <c r="AM383" s="315"/>
      <c r="AN383" s="315"/>
      <c r="AO383" s="315"/>
      <c r="AP383" s="315"/>
      <c r="AQ383" s="315"/>
      <c r="AR383" s="315"/>
      <c r="AS383" s="315"/>
      <c r="AT383" s="315"/>
      <c r="AU383" s="315"/>
      <c r="AV383" s="316"/>
    </row>
    <row r="384" spans="2:50" ht="9" customHeight="1" x14ac:dyDescent="0.3">
      <c r="D384" s="314"/>
      <c r="E384" s="315"/>
      <c r="F384" s="315"/>
      <c r="G384" s="315"/>
      <c r="H384" s="315"/>
      <c r="I384" s="315"/>
      <c r="J384" s="315"/>
      <c r="K384" s="315"/>
      <c r="L384" s="315"/>
      <c r="M384" s="315"/>
      <c r="N384" s="315"/>
      <c r="O384" s="315"/>
      <c r="P384" s="315"/>
      <c r="Q384" s="315"/>
      <c r="R384" s="315"/>
      <c r="S384" s="315"/>
      <c r="T384" s="315"/>
      <c r="U384" s="315"/>
      <c r="V384" s="315"/>
      <c r="W384" s="315"/>
      <c r="X384" s="315"/>
      <c r="Y384" s="315"/>
      <c r="Z384" s="315"/>
      <c r="AA384" s="315"/>
      <c r="AB384" s="315"/>
      <c r="AC384" s="315"/>
      <c r="AD384" s="315"/>
      <c r="AE384" s="315"/>
      <c r="AF384" s="315"/>
      <c r="AG384" s="315"/>
      <c r="AH384" s="315"/>
      <c r="AI384" s="315"/>
      <c r="AJ384" s="315"/>
      <c r="AK384" s="315"/>
      <c r="AL384" s="315"/>
      <c r="AM384" s="315"/>
      <c r="AN384" s="315"/>
      <c r="AO384" s="315"/>
      <c r="AP384" s="315"/>
      <c r="AQ384" s="315"/>
      <c r="AR384" s="315"/>
      <c r="AS384" s="315"/>
      <c r="AT384" s="315"/>
      <c r="AU384" s="315"/>
      <c r="AV384" s="316"/>
    </row>
    <row r="385" spans="2:50" ht="9" customHeight="1" x14ac:dyDescent="0.3">
      <c r="D385" s="314"/>
      <c r="E385" s="315"/>
      <c r="F385" s="315"/>
      <c r="G385" s="315"/>
      <c r="H385" s="315"/>
      <c r="I385" s="315"/>
      <c r="J385" s="315"/>
      <c r="K385" s="315"/>
      <c r="L385" s="315"/>
      <c r="M385" s="315"/>
      <c r="N385" s="315"/>
      <c r="O385" s="315"/>
      <c r="P385" s="315"/>
      <c r="Q385" s="315"/>
      <c r="R385" s="315"/>
      <c r="S385" s="315"/>
      <c r="T385" s="315"/>
      <c r="U385" s="315"/>
      <c r="V385" s="315"/>
      <c r="W385" s="315"/>
      <c r="X385" s="315"/>
      <c r="Y385" s="315"/>
      <c r="Z385" s="315"/>
      <c r="AA385" s="315"/>
      <c r="AB385" s="315"/>
      <c r="AC385" s="315"/>
      <c r="AD385" s="315"/>
      <c r="AE385" s="315"/>
      <c r="AF385" s="315"/>
      <c r="AG385" s="315"/>
      <c r="AH385" s="315"/>
      <c r="AI385" s="315"/>
      <c r="AJ385" s="315"/>
      <c r="AK385" s="315"/>
      <c r="AL385" s="315"/>
      <c r="AM385" s="315"/>
      <c r="AN385" s="315"/>
      <c r="AO385" s="315"/>
      <c r="AP385" s="315"/>
      <c r="AQ385" s="315"/>
      <c r="AR385" s="315"/>
      <c r="AS385" s="315"/>
      <c r="AT385" s="315"/>
      <c r="AU385" s="315"/>
      <c r="AV385" s="316"/>
    </row>
    <row r="386" spans="2:50" ht="9" customHeight="1" x14ac:dyDescent="0.3">
      <c r="D386" s="314"/>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315"/>
      <c r="AE386" s="315"/>
      <c r="AF386" s="315"/>
      <c r="AG386" s="315"/>
      <c r="AH386" s="315"/>
      <c r="AI386" s="315"/>
      <c r="AJ386" s="315"/>
      <c r="AK386" s="315"/>
      <c r="AL386" s="315"/>
      <c r="AM386" s="315"/>
      <c r="AN386" s="315"/>
      <c r="AO386" s="315"/>
      <c r="AP386" s="315"/>
      <c r="AQ386" s="315"/>
      <c r="AR386" s="315"/>
      <c r="AS386" s="315"/>
      <c r="AT386" s="315"/>
      <c r="AU386" s="315"/>
      <c r="AV386" s="316"/>
    </row>
    <row r="387" spans="2:50" ht="9" customHeight="1" x14ac:dyDescent="0.3">
      <c r="D387" s="314"/>
      <c r="E387" s="315"/>
      <c r="F387" s="315"/>
      <c r="G387" s="315"/>
      <c r="H387" s="315"/>
      <c r="I387" s="315"/>
      <c r="J387" s="315"/>
      <c r="K387" s="315"/>
      <c r="L387" s="315"/>
      <c r="M387" s="315"/>
      <c r="N387" s="315"/>
      <c r="O387" s="315"/>
      <c r="P387" s="315"/>
      <c r="Q387" s="315"/>
      <c r="R387" s="315"/>
      <c r="S387" s="315"/>
      <c r="T387" s="315"/>
      <c r="U387" s="315"/>
      <c r="V387" s="315"/>
      <c r="W387" s="315"/>
      <c r="X387" s="315"/>
      <c r="Y387" s="315"/>
      <c r="Z387" s="315"/>
      <c r="AA387" s="315"/>
      <c r="AB387" s="315"/>
      <c r="AC387" s="315"/>
      <c r="AD387" s="315"/>
      <c r="AE387" s="315"/>
      <c r="AF387" s="315"/>
      <c r="AG387" s="315"/>
      <c r="AH387" s="315"/>
      <c r="AI387" s="315"/>
      <c r="AJ387" s="315"/>
      <c r="AK387" s="315"/>
      <c r="AL387" s="315"/>
      <c r="AM387" s="315"/>
      <c r="AN387" s="315"/>
      <c r="AO387" s="315"/>
      <c r="AP387" s="315"/>
      <c r="AQ387" s="315"/>
      <c r="AR387" s="315"/>
      <c r="AS387" s="315"/>
      <c r="AT387" s="315"/>
      <c r="AU387" s="315"/>
      <c r="AV387" s="316"/>
    </row>
    <row r="388" spans="2:50" ht="9" customHeight="1" x14ac:dyDescent="0.3">
      <c r="D388" s="314"/>
      <c r="E388" s="315"/>
      <c r="F388" s="315"/>
      <c r="G388" s="315"/>
      <c r="H388" s="315"/>
      <c r="I388" s="315"/>
      <c r="J388" s="315"/>
      <c r="K388" s="315"/>
      <c r="L388" s="315"/>
      <c r="M388" s="315"/>
      <c r="N388" s="315"/>
      <c r="O388" s="315"/>
      <c r="P388" s="315"/>
      <c r="Q388" s="315"/>
      <c r="R388" s="315"/>
      <c r="S388" s="315"/>
      <c r="T388" s="315"/>
      <c r="U388" s="315"/>
      <c r="V388" s="315"/>
      <c r="W388" s="315"/>
      <c r="X388" s="315"/>
      <c r="Y388" s="315"/>
      <c r="Z388" s="315"/>
      <c r="AA388" s="315"/>
      <c r="AB388" s="315"/>
      <c r="AC388" s="315"/>
      <c r="AD388" s="315"/>
      <c r="AE388" s="315"/>
      <c r="AF388" s="315"/>
      <c r="AG388" s="315"/>
      <c r="AH388" s="315"/>
      <c r="AI388" s="315"/>
      <c r="AJ388" s="315"/>
      <c r="AK388" s="315"/>
      <c r="AL388" s="315"/>
      <c r="AM388" s="315"/>
      <c r="AN388" s="315"/>
      <c r="AO388" s="315"/>
      <c r="AP388" s="315"/>
      <c r="AQ388" s="315"/>
      <c r="AR388" s="315"/>
      <c r="AS388" s="315"/>
      <c r="AT388" s="315"/>
      <c r="AU388" s="315"/>
      <c r="AV388" s="316"/>
    </row>
    <row r="389" spans="2:50" ht="9" customHeight="1" x14ac:dyDescent="0.3">
      <c r="D389" s="314"/>
      <c r="E389" s="315"/>
      <c r="F389" s="315"/>
      <c r="G389" s="315"/>
      <c r="H389" s="315"/>
      <c r="I389" s="315"/>
      <c r="J389" s="315"/>
      <c r="K389" s="315"/>
      <c r="L389" s="315"/>
      <c r="M389" s="315"/>
      <c r="N389" s="315"/>
      <c r="O389" s="315"/>
      <c r="P389" s="315"/>
      <c r="Q389" s="315"/>
      <c r="R389" s="315"/>
      <c r="S389" s="315"/>
      <c r="T389" s="315"/>
      <c r="U389" s="315"/>
      <c r="V389" s="315"/>
      <c r="W389" s="315"/>
      <c r="X389" s="315"/>
      <c r="Y389" s="315"/>
      <c r="Z389" s="315"/>
      <c r="AA389" s="315"/>
      <c r="AB389" s="315"/>
      <c r="AC389" s="315"/>
      <c r="AD389" s="315"/>
      <c r="AE389" s="315"/>
      <c r="AF389" s="315"/>
      <c r="AG389" s="315"/>
      <c r="AH389" s="315"/>
      <c r="AI389" s="315"/>
      <c r="AJ389" s="315"/>
      <c r="AK389" s="315"/>
      <c r="AL389" s="315"/>
      <c r="AM389" s="315"/>
      <c r="AN389" s="315"/>
      <c r="AO389" s="315"/>
      <c r="AP389" s="315"/>
      <c r="AQ389" s="315"/>
      <c r="AR389" s="315"/>
      <c r="AS389" s="315"/>
      <c r="AT389" s="315"/>
      <c r="AU389" s="315"/>
      <c r="AV389" s="316"/>
    </row>
    <row r="390" spans="2:50" ht="9" customHeight="1" x14ac:dyDescent="0.3">
      <c r="D390" s="314"/>
      <c r="E390" s="315"/>
      <c r="F390" s="315"/>
      <c r="G390" s="315"/>
      <c r="H390" s="315"/>
      <c r="I390" s="315"/>
      <c r="J390" s="315"/>
      <c r="K390" s="315"/>
      <c r="L390" s="315"/>
      <c r="M390" s="315"/>
      <c r="N390" s="315"/>
      <c r="O390" s="315"/>
      <c r="P390" s="315"/>
      <c r="Q390" s="315"/>
      <c r="R390" s="315"/>
      <c r="S390" s="315"/>
      <c r="T390" s="315"/>
      <c r="U390" s="315"/>
      <c r="V390" s="315"/>
      <c r="W390" s="315"/>
      <c r="X390" s="315"/>
      <c r="Y390" s="315"/>
      <c r="Z390" s="315"/>
      <c r="AA390" s="315"/>
      <c r="AB390" s="315"/>
      <c r="AC390" s="315"/>
      <c r="AD390" s="315"/>
      <c r="AE390" s="315"/>
      <c r="AF390" s="315"/>
      <c r="AG390" s="315"/>
      <c r="AH390" s="315"/>
      <c r="AI390" s="315"/>
      <c r="AJ390" s="315"/>
      <c r="AK390" s="315"/>
      <c r="AL390" s="315"/>
      <c r="AM390" s="315"/>
      <c r="AN390" s="315"/>
      <c r="AO390" s="315"/>
      <c r="AP390" s="315"/>
      <c r="AQ390" s="315"/>
      <c r="AR390" s="315"/>
      <c r="AS390" s="315"/>
      <c r="AT390" s="315"/>
      <c r="AU390" s="315"/>
      <c r="AV390" s="316"/>
    </row>
    <row r="391" spans="2:50" ht="9" customHeight="1" x14ac:dyDescent="0.3">
      <c r="D391" s="314"/>
      <c r="E391" s="315"/>
      <c r="F391" s="315"/>
      <c r="G391" s="315"/>
      <c r="H391" s="315"/>
      <c r="I391" s="315"/>
      <c r="J391" s="315"/>
      <c r="K391" s="315"/>
      <c r="L391" s="315"/>
      <c r="M391" s="315"/>
      <c r="N391" s="315"/>
      <c r="O391" s="315"/>
      <c r="P391" s="315"/>
      <c r="Q391" s="315"/>
      <c r="R391" s="315"/>
      <c r="S391" s="315"/>
      <c r="T391" s="315"/>
      <c r="U391" s="315"/>
      <c r="V391" s="315"/>
      <c r="W391" s="315"/>
      <c r="X391" s="315"/>
      <c r="Y391" s="315"/>
      <c r="Z391" s="315"/>
      <c r="AA391" s="315"/>
      <c r="AB391" s="315"/>
      <c r="AC391" s="315"/>
      <c r="AD391" s="315"/>
      <c r="AE391" s="315"/>
      <c r="AF391" s="315"/>
      <c r="AG391" s="315"/>
      <c r="AH391" s="315"/>
      <c r="AI391" s="315"/>
      <c r="AJ391" s="315"/>
      <c r="AK391" s="315"/>
      <c r="AL391" s="315"/>
      <c r="AM391" s="315"/>
      <c r="AN391" s="315"/>
      <c r="AO391" s="315"/>
      <c r="AP391" s="315"/>
      <c r="AQ391" s="315"/>
      <c r="AR391" s="315"/>
      <c r="AS391" s="315"/>
      <c r="AT391" s="315"/>
      <c r="AU391" s="315"/>
      <c r="AV391" s="316"/>
    </row>
    <row r="392" spans="2:50" ht="9" customHeight="1" x14ac:dyDescent="0.3">
      <c r="D392" s="314"/>
      <c r="E392" s="315"/>
      <c r="F392" s="315"/>
      <c r="G392" s="315"/>
      <c r="H392" s="315"/>
      <c r="I392" s="315"/>
      <c r="J392" s="315"/>
      <c r="K392" s="315"/>
      <c r="L392" s="315"/>
      <c r="M392" s="315"/>
      <c r="N392" s="315"/>
      <c r="O392" s="315"/>
      <c r="P392" s="315"/>
      <c r="Q392" s="315"/>
      <c r="R392" s="315"/>
      <c r="S392" s="315"/>
      <c r="T392" s="315"/>
      <c r="U392" s="315"/>
      <c r="V392" s="315"/>
      <c r="W392" s="315"/>
      <c r="X392" s="315"/>
      <c r="Y392" s="315"/>
      <c r="Z392" s="315"/>
      <c r="AA392" s="315"/>
      <c r="AB392" s="315"/>
      <c r="AC392" s="315"/>
      <c r="AD392" s="315"/>
      <c r="AE392" s="315"/>
      <c r="AF392" s="315"/>
      <c r="AG392" s="315"/>
      <c r="AH392" s="315"/>
      <c r="AI392" s="315"/>
      <c r="AJ392" s="315"/>
      <c r="AK392" s="315"/>
      <c r="AL392" s="315"/>
      <c r="AM392" s="315"/>
      <c r="AN392" s="315"/>
      <c r="AO392" s="315"/>
      <c r="AP392" s="315"/>
      <c r="AQ392" s="315"/>
      <c r="AR392" s="315"/>
      <c r="AS392" s="315"/>
      <c r="AT392" s="315"/>
      <c r="AU392" s="315"/>
      <c r="AV392" s="316"/>
    </row>
    <row r="393" spans="2:50" ht="9" customHeight="1" x14ac:dyDescent="0.3">
      <c r="D393" s="314"/>
      <c r="E393" s="315"/>
      <c r="F393" s="315"/>
      <c r="G393" s="315"/>
      <c r="H393" s="315"/>
      <c r="I393" s="315"/>
      <c r="J393" s="315"/>
      <c r="K393" s="315"/>
      <c r="L393" s="315"/>
      <c r="M393" s="315"/>
      <c r="N393" s="315"/>
      <c r="O393" s="315"/>
      <c r="P393" s="315"/>
      <c r="Q393" s="315"/>
      <c r="R393" s="315"/>
      <c r="S393" s="315"/>
      <c r="T393" s="315"/>
      <c r="U393" s="315"/>
      <c r="V393" s="315"/>
      <c r="W393" s="315"/>
      <c r="X393" s="315"/>
      <c r="Y393" s="315"/>
      <c r="Z393" s="315"/>
      <c r="AA393" s="315"/>
      <c r="AB393" s="315"/>
      <c r="AC393" s="315"/>
      <c r="AD393" s="315"/>
      <c r="AE393" s="315"/>
      <c r="AF393" s="315"/>
      <c r="AG393" s="315"/>
      <c r="AH393" s="315"/>
      <c r="AI393" s="315"/>
      <c r="AJ393" s="315"/>
      <c r="AK393" s="315"/>
      <c r="AL393" s="315"/>
      <c r="AM393" s="315"/>
      <c r="AN393" s="315"/>
      <c r="AO393" s="315"/>
      <c r="AP393" s="315"/>
      <c r="AQ393" s="315"/>
      <c r="AR393" s="315"/>
      <c r="AS393" s="315"/>
      <c r="AT393" s="315"/>
      <c r="AU393" s="315"/>
      <c r="AV393" s="316"/>
    </row>
    <row r="394" spans="2:50" ht="9" customHeight="1" x14ac:dyDescent="0.3">
      <c r="D394" s="317"/>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c r="AA394" s="318"/>
      <c r="AB394" s="318"/>
      <c r="AC394" s="318"/>
      <c r="AD394" s="318"/>
      <c r="AE394" s="318"/>
      <c r="AF394" s="318"/>
      <c r="AG394" s="318"/>
      <c r="AH394" s="318"/>
      <c r="AI394" s="318"/>
      <c r="AJ394" s="318"/>
      <c r="AK394" s="318"/>
      <c r="AL394" s="318"/>
      <c r="AM394" s="318"/>
      <c r="AN394" s="318"/>
      <c r="AO394" s="318"/>
      <c r="AP394" s="318"/>
      <c r="AQ394" s="318"/>
      <c r="AR394" s="318"/>
      <c r="AS394" s="318"/>
      <c r="AT394" s="318"/>
      <c r="AU394" s="318"/>
      <c r="AV394" s="319"/>
    </row>
    <row r="396" spans="2:50" ht="9" customHeight="1" x14ac:dyDescent="0.3">
      <c r="B396" s="269" t="s">
        <v>53</v>
      </c>
      <c r="C396" s="269"/>
      <c r="D396" s="270" t="s">
        <v>126</v>
      </c>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70"/>
      <c r="AE396" s="270"/>
      <c r="AF396" s="270"/>
      <c r="AG396" s="270"/>
      <c r="AH396" s="270"/>
      <c r="AI396" s="270"/>
      <c r="AJ396" s="270"/>
      <c r="AK396" s="270"/>
      <c r="AL396" s="270"/>
      <c r="AM396" s="270"/>
      <c r="AN396" s="270"/>
      <c r="AO396" s="270"/>
      <c r="AP396" s="270"/>
      <c r="AQ396" s="270"/>
      <c r="AR396" s="270"/>
      <c r="AS396" s="270"/>
      <c r="AT396" s="270"/>
      <c r="AU396" s="270"/>
      <c r="AV396" s="270"/>
      <c r="AW396" s="59"/>
      <c r="AX396" s="43"/>
    </row>
    <row r="397" spans="2:50" ht="9" customHeight="1" x14ac:dyDescent="0.3">
      <c r="B397" s="269"/>
      <c r="C397" s="269"/>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70"/>
      <c r="AE397" s="270"/>
      <c r="AF397" s="270"/>
      <c r="AG397" s="270"/>
      <c r="AH397" s="270"/>
      <c r="AI397" s="270"/>
      <c r="AJ397" s="270"/>
      <c r="AK397" s="270"/>
      <c r="AL397" s="270"/>
      <c r="AM397" s="270"/>
      <c r="AN397" s="270"/>
      <c r="AO397" s="270"/>
      <c r="AP397" s="270"/>
      <c r="AQ397" s="270"/>
      <c r="AR397" s="270"/>
      <c r="AS397" s="270"/>
      <c r="AT397" s="270"/>
      <c r="AU397" s="270"/>
      <c r="AV397" s="270"/>
      <c r="AW397" s="59"/>
      <c r="AX397" s="43"/>
    </row>
    <row r="398" spans="2:50" ht="9" customHeight="1" x14ac:dyDescent="0.3">
      <c r="D398" s="311" t="s">
        <v>127</v>
      </c>
      <c r="E398" s="312"/>
      <c r="F398" s="312"/>
      <c r="G398" s="312"/>
      <c r="H398" s="312"/>
      <c r="I398" s="312"/>
      <c r="J398" s="312"/>
      <c r="K398" s="312"/>
      <c r="L398" s="312"/>
      <c r="M398" s="312"/>
      <c r="N398" s="312"/>
      <c r="O398" s="312"/>
      <c r="P398" s="312"/>
      <c r="Q398" s="312"/>
      <c r="R398" s="312"/>
      <c r="S398" s="312"/>
      <c r="T398" s="312"/>
      <c r="U398" s="312"/>
      <c r="V398" s="312"/>
      <c r="W398" s="312"/>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c r="AS398" s="312"/>
      <c r="AT398" s="312"/>
      <c r="AU398" s="312"/>
      <c r="AV398" s="313"/>
    </row>
    <row r="399" spans="2:50" ht="9" customHeight="1" x14ac:dyDescent="0.3">
      <c r="D399" s="314"/>
      <c r="E399" s="315"/>
      <c r="F399" s="315"/>
      <c r="G399" s="315"/>
      <c r="H399" s="315"/>
      <c r="I399" s="315"/>
      <c r="J399" s="315"/>
      <c r="K399" s="315"/>
      <c r="L399" s="315"/>
      <c r="M399" s="315"/>
      <c r="N399" s="315"/>
      <c r="O399" s="315"/>
      <c r="P399" s="315"/>
      <c r="Q399" s="315"/>
      <c r="R399" s="315"/>
      <c r="S399" s="315"/>
      <c r="T399" s="315"/>
      <c r="U399" s="315"/>
      <c r="V399" s="315"/>
      <c r="W399" s="315"/>
      <c r="X399" s="315"/>
      <c r="Y399" s="315"/>
      <c r="Z399" s="315"/>
      <c r="AA399" s="315"/>
      <c r="AB399" s="315"/>
      <c r="AC399" s="315"/>
      <c r="AD399" s="315"/>
      <c r="AE399" s="315"/>
      <c r="AF399" s="315"/>
      <c r="AG399" s="315"/>
      <c r="AH399" s="315"/>
      <c r="AI399" s="315"/>
      <c r="AJ399" s="315"/>
      <c r="AK399" s="315"/>
      <c r="AL399" s="315"/>
      <c r="AM399" s="315"/>
      <c r="AN399" s="315"/>
      <c r="AO399" s="315"/>
      <c r="AP399" s="315"/>
      <c r="AQ399" s="315"/>
      <c r="AR399" s="315"/>
      <c r="AS399" s="315"/>
      <c r="AT399" s="315"/>
      <c r="AU399" s="315"/>
      <c r="AV399" s="316"/>
    </row>
    <row r="400" spans="2:50" ht="9" customHeight="1" x14ac:dyDescent="0.3">
      <c r="D400" s="314"/>
      <c r="E400" s="315"/>
      <c r="F400" s="315"/>
      <c r="G400" s="315"/>
      <c r="H400" s="315"/>
      <c r="I400" s="315"/>
      <c r="J400" s="315"/>
      <c r="K400" s="315"/>
      <c r="L400" s="315"/>
      <c r="M400" s="315"/>
      <c r="N400" s="315"/>
      <c r="O400" s="315"/>
      <c r="P400" s="315"/>
      <c r="Q400" s="315"/>
      <c r="R400" s="315"/>
      <c r="S400" s="315"/>
      <c r="T400" s="315"/>
      <c r="U400" s="315"/>
      <c r="V400" s="315"/>
      <c r="W400" s="315"/>
      <c r="X400" s="315"/>
      <c r="Y400" s="315"/>
      <c r="Z400" s="315"/>
      <c r="AA400" s="315"/>
      <c r="AB400" s="315"/>
      <c r="AC400" s="315"/>
      <c r="AD400" s="315"/>
      <c r="AE400" s="315"/>
      <c r="AF400" s="315"/>
      <c r="AG400" s="315"/>
      <c r="AH400" s="315"/>
      <c r="AI400" s="315"/>
      <c r="AJ400" s="315"/>
      <c r="AK400" s="315"/>
      <c r="AL400" s="315"/>
      <c r="AM400" s="315"/>
      <c r="AN400" s="315"/>
      <c r="AO400" s="315"/>
      <c r="AP400" s="315"/>
      <c r="AQ400" s="315"/>
      <c r="AR400" s="315"/>
      <c r="AS400" s="315"/>
      <c r="AT400" s="315"/>
      <c r="AU400" s="315"/>
      <c r="AV400" s="316"/>
    </row>
    <row r="401" spans="2:50" ht="9" customHeight="1" x14ac:dyDescent="0.3">
      <c r="D401" s="314"/>
      <c r="E401" s="315"/>
      <c r="F401" s="315"/>
      <c r="G401" s="315"/>
      <c r="H401" s="315"/>
      <c r="I401" s="315"/>
      <c r="J401" s="315"/>
      <c r="K401" s="315"/>
      <c r="L401" s="315"/>
      <c r="M401" s="315"/>
      <c r="N401" s="315"/>
      <c r="O401" s="315"/>
      <c r="P401" s="315"/>
      <c r="Q401" s="315"/>
      <c r="R401" s="315"/>
      <c r="S401" s="315"/>
      <c r="T401" s="315"/>
      <c r="U401" s="315"/>
      <c r="V401" s="315"/>
      <c r="W401" s="315"/>
      <c r="X401" s="315"/>
      <c r="Y401" s="315"/>
      <c r="Z401" s="315"/>
      <c r="AA401" s="315"/>
      <c r="AB401" s="315"/>
      <c r="AC401" s="315"/>
      <c r="AD401" s="315"/>
      <c r="AE401" s="315"/>
      <c r="AF401" s="315"/>
      <c r="AG401" s="315"/>
      <c r="AH401" s="315"/>
      <c r="AI401" s="315"/>
      <c r="AJ401" s="315"/>
      <c r="AK401" s="315"/>
      <c r="AL401" s="315"/>
      <c r="AM401" s="315"/>
      <c r="AN401" s="315"/>
      <c r="AO401" s="315"/>
      <c r="AP401" s="315"/>
      <c r="AQ401" s="315"/>
      <c r="AR401" s="315"/>
      <c r="AS401" s="315"/>
      <c r="AT401" s="315"/>
      <c r="AU401" s="315"/>
      <c r="AV401" s="316"/>
    </row>
    <row r="402" spans="2:50" ht="9" customHeight="1" x14ac:dyDescent="0.3">
      <c r="D402" s="314"/>
      <c r="E402" s="315"/>
      <c r="F402" s="315"/>
      <c r="G402" s="315"/>
      <c r="H402" s="315"/>
      <c r="I402" s="315"/>
      <c r="J402" s="315"/>
      <c r="K402" s="315"/>
      <c r="L402" s="315"/>
      <c r="M402" s="315"/>
      <c r="N402" s="315"/>
      <c r="O402" s="315"/>
      <c r="P402" s="315"/>
      <c r="Q402" s="315"/>
      <c r="R402" s="315"/>
      <c r="S402" s="315"/>
      <c r="T402" s="315"/>
      <c r="U402" s="315"/>
      <c r="V402" s="315"/>
      <c r="W402" s="315"/>
      <c r="X402" s="315"/>
      <c r="Y402" s="315"/>
      <c r="Z402" s="315"/>
      <c r="AA402" s="315"/>
      <c r="AB402" s="315"/>
      <c r="AC402" s="315"/>
      <c r="AD402" s="315"/>
      <c r="AE402" s="315"/>
      <c r="AF402" s="315"/>
      <c r="AG402" s="315"/>
      <c r="AH402" s="315"/>
      <c r="AI402" s="315"/>
      <c r="AJ402" s="315"/>
      <c r="AK402" s="315"/>
      <c r="AL402" s="315"/>
      <c r="AM402" s="315"/>
      <c r="AN402" s="315"/>
      <c r="AO402" s="315"/>
      <c r="AP402" s="315"/>
      <c r="AQ402" s="315"/>
      <c r="AR402" s="315"/>
      <c r="AS402" s="315"/>
      <c r="AT402" s="315"/>
      <c r="AU402" s="315"/>
      <c r="AV402" s="316"/>
    </row>
    <row r="403" spans="2:50" ht="9" customHeight="1" x14ac:dyDescent="0.3">
      <c r="D403" s="314"/>
      <c r="E403" s="315"/>
      <c r="F403" s="315"/>
      <c r="G403" s="315"/>
      <c r="H403" s="315"/>
      <c r="I403" s="315"/>
      <c r="J403" s="315"/>
      <c r="K403" s="315"/>
      <c r="L403" s="315"/>
      <c r="M403" s="315"/>
      <c r="N403" s="315"/>
      <c r="O403" s="315"/>
      <c r="P403" s="315"/>
      <c r="Q403" s="315"/>
      <c r="R403" s="315"/>
      <c r="S403" s="315"/>
      <c r="T403" s="315"/>
      <c r="U403" s="315"/>
      <c r="V403" s="315"/>
      <c r="W403" s="315"/>
      <c r="X403" s="315"/>
      <c r="Y403" s="315"/>
      <c r="Z403" s="315"/>
      <c r="AA403" s="315"/>
      <c r="AB403" s="315"/>
      <c r="AC403" s="315"/>
      <c r="AD403" s="315"/>
      <c r="AE403" s="315"/>
      <c r="AF403" s="315"/>
      <c r="AG403" s="315"/>
      <c r="AH403" s="315"/>
      <c r="AI403" s="315"/>
      <c r="AJ403" s="315"/>
      <c r="AK403" s="315"/>
      <c r="AL403" s="315"/>
      <c r="AM403" s="315"/>
      <c r="AN403" s="315"/>
      <c r="AO403" s="315"/>
      <c r="AP403" s="315"/>
      <c r="AQ403" s="315"/>
      <c r="AR403" s="315"/>
      <c r="AS403" s="315"/>
      <c r="AT403" s="315"/>
      <c r="AU403" s="315"/>
      <c r="AV403" s="316"/>
    </row>
    <row r="404" spans="2:50" ht="9" customHeight="1" x14ac:dyDescent="0.3">
      <c r="D404" s="314"/>
      <c r="E404" s="315"/>
      <c r="F404" s="315"/>
      <c r="G404" s="315"/>
      <c r="H404" s="315"/>
      <c r="I404" s="315"/>
      <c r="J404" s="315"/>
      <c r="K404" s="315"/>
      <c r="L404" s="315"/>
      <c r="M404" s="315"/>
      <c r="N404" s="315"/>
      <c r="O404" s="315"/>
      <c r="P404" s="315"/>
      <c r="Q404" s="315"/>
      <c r="R404" s="315"/>
      <c r="S404" s="315"/>
      <c r="T404" s="315"/>
      <c r="U404" s="315"/>
      <c r="V404" s="315"/>
      <c r="W404" s="315"/>
      <c r="X404" s="315"/>
      <c r="Y404" s="315"/>
      <c r="Z404" s="315"/>
      <c r="AA404" s="315"/>
      <c r="AB404" s="315"/>
      <c r="AC404" s="315"/>
      <c r="AD404" s="315"/>
      <c r="AE404" s="315"/>
      <c r="AF404" s="315"/>
      <c r="AG404" s="315"/>
      <c r="AH404" s="315"/>
      <c r="AI404" s="315"/>
      <c r="AJ404" s="315"/>
      <c r="AK404" s="315"/>
      <c r="AL404" s="315"/>
      <c r="AM404" s="315"/>
      <c r="AN404" s="315"/>
      <c r="AO404" s="315"/>
      <c r="AP404" s="315"/>
      <c r="AQ404" s="315"/>
      <c r="AR404" s="315"/>
      <c r="AS404" s="315"/>
      <c r="AT404" s="315"/>
      <c r="AU404" s="315"/>
      <c r="AV404" s="316"/>
    </row>
    <row r="405" spans="2:50" ht="9" customHeight="1" x14ac:dyDescent="0.3">
      <c r="D405" s="314"/>
      <c r="E405" s="315"/>
      <c r="F405" s="315"/>
      <c r="G405" s="315"/>
      <c r="H405" s="315"/>
      <c r="I405" s="315"/>
      <c r="J405" s="315"/>
      <c r="K405" s="315"/>
      <c r="L405" s="315"/>
      <c r="M405" s="315"/>
      <c r="N405" s="315"/>
      <c r="O405" s="315"/>
      <c r="P405" s="315"/>
      <c r="Q405" s="315"/>
      <c r="R405" s="315"/>
      <c r="S405" s="315"/>
      <c r="T405" s="315"/>
      <c r="U405" s="315"/>
      <c r="V405" s="315"/>
      <c r="W405" s="315"/>
      <c r="X405" s="315"/>
      <c r="Y405" s="315"/>
      <c r="Z405" s="315"/>
      <c r="AA405" s="315"/>
      <c r="AB405" s="315"/>
      <c r="AC405" s="315"/>
      <c r="AD405" s="315"/>
      <c r="AE405" s="315"/>
      <c r="AF405" s="315"/>
      <c r="AG405" s="315"/>
      <c r="AH405" s="315"/>
      <c r="AI405" s="315"/>
      <c r="AJ405" s="315"/>
      <c r="AK405" s="315"/>
      <c r="AL405" s="315"/>
      <c r="AM405" s="315"/>
      <c r="AN405" s="315"/>
      <c r="AO405" s="315"/>
      <c r="AP405" s="315"/>
      <c r="AQ405" s="315"/>
      <c r="AR405" s="315"/>
      <c r="AS405" s="315"/>
      <c r="AT405" s="315"/>
      <c r="AU405" s="315"/>
      <c r="AV405" s="316"/>
    </row>
    <row r="406" spans="2:50" ht="9" customHeight="1" x14ac:dyDescent="0.3">
      <c r="D406" s="314"/>
      <c r="E406" s="315"/>
      <c r="F406" s="315"/>
      <c r="G406" s="315"/>
      <c r="H406" s="315"/>
      <c r="I406" s="315"/>
      <c r="J406" s="315"/>
      <c r="K406" s="315"/>
      <c r="L406" s="315"/>
      <c r="M406" s="315"/>
      <c r="N406" s="315"/>
      <c r="O406" s="315"/>
      <c r="P406" s="315"/>
      <c r="Q406" s="315"/>
      <c r="R406" s="315"/>
      <c r="S406" s="315"/>
      <c r="T406" s="315"/>
      <c r="U406" s="315"/>
      <c r="V406" s="315"/>
      <c r="W406" s="315"/>
      <c r="X406" s="315"/>
      <c r="Y406" s="315"/>
      <c r="Z406" s="315"/>
      <c r="AA406" s="315"/>
      <c r="AB406" s="315"/>
      <c r="AC406" s="315"/>
      <c r="AD406" s="315"/>
      <c r="AE406" s="315"/>
      <c r="AF406" s="315"/>
      <c r="AG406" s="315"/>
      <c r="AH406" s="315"/>
      <c r="AI406" s="315"/>
      <c r="AJ406" s="315"/>
      <c r="AK406" s="315"/>
      <c r="AL406" s="315"/>
      <c r="AM406" s="315"/>
      <c r="AN406" s="315"/>
      <c r="AO406" s="315"/>
      <c r="AP406" s="315"/>
      <c r="AQ406" s="315"/>
      <c r="AR406" s="315"/>
      <c r="AS406" s="315"/>
      <c r="AT406" s="315"/>
      <c r="AU406" s="315"/>
      <c r="AV406" s="316"/>
    </row>
    <row r="407" spans="2:50" ht="9" customHeight="1" x14ac:dyDescent="0.3">
      <c r="D407" s="314"/>
      <c r="E407" s="315"/>
      <c r="F407" s="315"/>
      <c r="G407" s="315"/>
      <c r="H407" s="315"/>
      <c r="I407" s="315"/>
      <c r="J407" s="315"/>
      <c r="K407" s="315"/>
      <c r="L407" s="315"/>
      <c r="M407" s="315"/>
      <c r="N407" s="315"/>
      <c r="O407" s="315"/>
      <c r="P407" s="315"/>
      <c r="Q407" s="315"/>
      <c r="R407" s="315"/>
      <c r="S407" s="315"/>
      <c r="T407" s="315"/>
      <c r="U407" s="315"/>
      <c r="V407" s="315"/>
      <c r="W407" s="315"/>
      <c r="X407" s="315"/>
      <c r="Y407" s="315"/>
      <c r="Z407" s="315"/>
      <c r="AA407" s="315"/>
      <c r="AB407" s="315"/>
      <c r="AC407" s="315"/>
      <c r="AD407" s="315"/>
      <c r="AE407" s="315"/>
      <c r="AF407" s="315"/>
      <c r="AG407" s="315"/>
      <c r="AH407" s="315"/>
      <c r="AI407" s="315"/>
      <c r="AJ407" s="315"/>
      <c r="AK407" s="315"/>
      <c r="AL407" s="315"/>
      <c r="AM407" s="315"/>
      <c r="AN407" s="315"/>
      <c r="AO407" s="315"/>
      <c r="AP407" s="315"/>
      <c r="AQ407" s="315"/>
      <c r="AR407" s="315"/>
      <c r="AS407" s="315"/>
      <c r="AT407" s="315"/>
      <c r="AU407" s="315"/>
      <c r="AV407" s="316"/>
    </row>
    <row r="408" spans="2:50" ht="9" customHeight="1" x14ac:dyDescent="0.3">
      <c r="D408" s="317"/>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c r="AA408" s="318"/>
      <c r="AB408" s="318"/>
      <c r="AC408" s="318"/>
      <c r="AD408" s="318"/>
      <c r="AE408" s="318"/>
      <c r="AF408" s="318"/>
      <c r="AG408" s="318"/>
      <c r="AH408" s="318"/>
      <c r="AI408" s="318"/>
      <c r="AJ408" s="318"/>
      <c r="AK408" s="318"/>
      <c r="AL408" s="318"/>
      <c r="AM408" s="318"/>
      <c r="AN408" s="318"/>
      <c r="AO408" s="318"/>
      <c r="AP408" s="318"/>
      <c r="AQ408" s="318"/>
      <c r="AR408" s="318"/>
      <c r="AS408" s="318"/>
      <c r="AT408" s="318"/>
      <c r="AU408" s="318"/>
      <c r="AV408" s="319"/>
    </row>
    <row r="410" spans="2:50" ht="9" customHeight="1" x14ac:dyDescent="0.3">
      <c r="B410" s="269" t="s">
        <v>53</v>
      </c>
      <c r="C410" s="269"/>
      <c r="D410" s="270" t="s">
        <v>128</v>
      </c>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70"/>
      <c r="AE410" s="270"/>
      <c r="AF410" s="270"/>
      <c r="AG410" s="270"/>
      <c r="AH410" s="270"/>
      <c r="AI410" s="270"/>
      <c r="AJ410" s="270"/>
      <c r="AK410" s="270"/>
      <c r="AL410" s="270"/>
      <c r="AM410" s="270"/>
      <c r="AN410" s="270"/>
      <c r="AO410" s="270"/>
      <c r="AP410" s="270"/>
      <c r="AQ410" s="270"/>
      <c r="AR410" s="270"/>
      <c r="AS410" s="270"/>
      <c r="AT410" s="270"/>
      <c r="AU410" s="270"/>
      <c r="AV410" s="270"/>
      <c r="AW410" s="59"/>
      <c r="AX410" s="43"/>
    </row>
    <row r="411" spans="2:50" ht="9" customHeight="1" x14ac:dyDescent="0.3">
      <c r="B411" s="269"/>
      <c r="C411" s="269"/>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70"/>
      <c r="AE411" s="270"/>
      <c r="AF411" s="270"/>
      <c r="AG411" s="270"/>
      <c r="AH411" s="270"/>
      <c r="AI411" s="270"/>
      <c r="AJ411" s="270"/>
      <c r="AK411" s="270"/>
      <c r="AL411" s="270"/>
      <c r="AM411" s="270"/>
      <c r="AN411" s="270"/>
      <c r="AO411" s="270"/>
      <c r="AP411" s="270"/>
      <c r="AQ411" s="270"/>
      <c r="AR411" s="270"/>
      <c r="AS411" s="270"/>
      <c r="AT411" s="270"/>
      <c r="AU411" s="270"/>
      <c r="AV411" s="270"/>
      <c r="AW411" s="59"/>
      <c r="AX411" s="43"/>
    </row>
    <row r="412" spans="2:50" ht="9" customHeight="1" x14ac:dyDescent="0.3">
      <c r="D412" s="311" t="s">
        <v>129</v>
      </c>
      <c r="E412" s="312"/>
      <c r="F412" s="312"/>
      <c r="G412" s="312"/>
      <c r="H412" s="312"/>
      <c r="I412" s="312"/>
      <c r="J412" s="312"/>
      <c r="K412" s="312"/>
      <c r="L412" s="312"/>
      <c r="M412" s="312"/>
      <c r="N412" s="312"/>
      <c r="O412" s="312"/>
      <c r="P412" s="312"/>
      <c r="Q412" s="312"/>
      <c r="R412" s="312"/>
      <c r="S412" s="312"/>
      <c r="T412" s="312"/>
      <c r="U412" s="312"/>
      <c r="V412" s="312"/>
      <c r="W412" s="312"/>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c r="AS412" s="312"/>
      <c r="AT412" s="312"/>
      <c r="AU412" s="312"/>
      <c r="AV412" s="313"/>
    </row>
    <row r="413" spans="2:50" ht="9" customHeight="1" x14ac:dyDescent="0.3">
      <c r="D413" s="314"/>
      <c r="E413" s="315"/>
      <c r="F413" s="315"/>
      <c r="G413" s="315"/>
      <c r="H413" s="315"/>
      <c r="I413" s="315"/>
      <c r="J413" s="315"/>
      <c r="K413" s="315"/>
      <c r="L413" s="315"/>
      <c r="M413" s="315"/>
      <c r="N413" s="315"/>
      <c r="O413" s="315"/>
      <c r="P413" s="315"/>
      <c r="Q413" s="315"/>
      <c r="R413" s="315"/>
      <c r="S413" s="315"/>
      <c r="T413" s="315"/>
      <c r="U413" s="315"/>
      <c r="V413" s="315"/>
      <c r="W413" s="315"/>
      <c r="X413" s="315"/>
      <c r="Y413" s="315"/>
      <c r="Z413" s="315"/>
      <c r="AA413" s="315"/>
      <c r="AB413" s="315"/>
      <c r="AC413" s="315"/>
      <c r="AD413" s="315"/>
      <c r="AE413" s="315"/>
      <c r="AF413" s="315"/>
      <c r="AG413" s="315"/>
      <c r="AH413" s="315"/>
      <c r="AI413" s="315"/>
      <c r="AJ413" s="315"/>
      <c r="AK413" s="315"/>
      <c r="AL413" s="315"/>
      <c r="AM413" s="315"/>
      <c r="AN413" s="315"/>
      <c r="AO413" s="315"/>
      <c r="AP413" s="315"/>
      <c r="AQ413" s="315"/>
      <c r="AR413" s="315"/>
      <c r="AS413" s="315"/>
      <c r="AT413" s="315"/>
      <c r="AU413" s="315"/>
      <c r="AV413" s="316"/>
    </row>
    <row r="414" spans="2:50" ht="9" customHeight="1" x14ac:dyDescent="0.3">
      <c r="D414" s="314"/>
      <c r="E414" s="315"/>
      <c r="F414" s="315"/>
      <c r="G414" s="315"/>
      <c r="H414" s="315"/>
      <c r="I414" s="315"/>
      <c r="J414" s="315"/>
      <c r="K414" s="315"/>
      <c r="L414" s="315"/>
      <c r="M414" s="315"/>
      <c r="N414" s="315"/>
      <c r="O414" s="315"/>
      <c r="P414" s="315"/>
      <c r="Q414" s="315"/>
      <c r="R414" s="315"/>
      <c r="S414" s="315"/>
      <c r="T414" s="315"/>
      <c r="U414" s="315"/>
      <c r="V414" s="315"/>
      <c r="W414" s="315"/>
      <c r="X414" s="315"/>
      <c r="Y414" s="315"/>
      <c r="Z414" s="315"/>
      <c r="AA414" s="315"/>
      <c r="AB414" s="315"/>
      <c r="AC414" s="315"/>
      <c r="AD414" s="315"/>
      <c r="AE414" s="315"/>
      <c r="AF414" s="315"/>
      <c r="AG414" s="315"/>
      <c r="AH414" s="315"/>
      <c r="AI414" s="315"/>
      <c r="AJ414" s="315"/>
      <c r="AK414" s="315"/>
      <c r="AL414" s="315"/>
      <c r="AM414" s="315"/>
      <c r="AN414" s="315"/>
      <c r="AO414" s="315"/>
      <c r="AP414" s="315"/>
      <c r="AQ414" s="315"/>
      <c r="AR414" s="315"/>
      <c r="AS414" s="315"/>
      <c r="AT414" s="315"/>
      <c r="AU414" s="315"/>
      <c r="AV414" s="316"/>
    </row>
    <row r="415" spans="2:50" ht="9" customHeight="1" x14ac:dyDescent="0.3">
      <c r="D415" s="314"/>
      <c r="E415" s="315"/>
      <c r="F415" s="315"/>
      <c r="G415" s="315"/>
      <c r="H415" s="315"/>
      <c r="I415" s="315"/>
      <c r="J415" s="315"/>
      <c r="K415" s="315"/>
      <c r="L415" s="315"/>
      <c r="M415" s="315"/>
      <c r="N415" s="315"/>
      <c r="O415" s="315"/>
      <c r="P415" s="315"/>
      <c r="Q415" s="315"/>
      <c r="R415" s="315"/>
      <c r="S415" s="315"/>
      <c r="T415" s="315"/>
      <c r="U415" s="315"/>
      <c r="V415" s="315"/>
      <c r="W415" s="315"/>
      <c r="X415" s="315"/>
      <c r="Y415" s="315"/>
      <c r="Z415" s="315"/>
      <c r="AA415" s="315"/>
      <c r="AB415" s="315"/>
      <c r="AC415" s="315"/>
      <c r="AD415" s="315"/>
      <c r="AE415" s="315"/>
      <c r="AF415" s="315"/>
      <c r="AG415" s="315"/>
      <c r="AH415" s="315"/>
      <c r="AI415" s="315"/>
      <c r="AJ415" s="315"/>
      <c r="AK415" s="315"/>
      <c r="AL415" s="315"/>
      <c r="AM415" s="315"/>
      <c r="AN415" s="315"/>
      <c r="AO415" s="315"/>
      <c r="AP415" s="315"/>
      <c r="AQ415" s="315"/>
      <c r="AR415" s="315"/>
      <c r="AS415" s="315"/>
      <c r="AT415" s="315"/>
      <c r="AU415" s="315"/>
      <c r="AV415" s="316"/>
    </row>
    <row r="416" spans="2:50" ht="9" customHeight="1" x14ac:dyDescent="0.3">
      <c r="D416" s="314"/>
      <c r="E416" s="315"/>
      <c r="F416" s="315"/>
      <c r="G416" s="315"/>
      <c r="H416" s="315"/>
      <c r="I416" s="315"/>
      <c r="J416" s="315"/>
      <c r="K416" s="315"/>
      <c r="L416" s="315"/>
      <c r="M416" s="315"/>
      <c r="N416" s="315"/>
      <c r="O416" s="315"/>
      <c r="P416" s="315"/>
      <c r="Q416" s="315"/>
      <c r="R416" s="315"/>
      <c r="S416" s="315"/>
      <c r="T416" s="315"/>
      <c r="U416" s="315"/>
      <c r="V416" s="315"/>
      <c r="W416" s="315"/>
      <c r="X416" s="315"/>
      <c r="Y416" s="315"/>
      <c r="Z416" s="315"/>
      <c r="AA416" s="315"/>
      <c r="AB416" s="315"/>
      <c r="AC416" s="315"/>
      <c r="AD416" s="315"/>
      <c r="AE416" s="315"/>
      <c r="AF416" s="315"/>
      <c r="AG416" s="315"/>
      <c r="AH416" s="315"/>
      <c r="AI416" s="315"/>
      <c r="AJ416" s="315"/>
      <c r="AK416" s="315"/>
      <c r="AL416" s="315"/>
      <c r="AM416" s="315"/>
      <c r="AN416" s="315"/>
      <c r="AO416" s="315"/>
      <c r="AP416" s="315"/>
      <c r="AQ416" s="315"/>
      <c r="AR416" s="315"/>
      <c r="AS416" s="315"/>
      <c r="AT416" s="315"/>
      <c r="AU416" s="315"/>
      <c r="AV416" s="316"/>
    </row>
    <row r="417" spans="1:50" ht="9" customHeight="1" x14ac:dyDescent="0.3">
      <c r="D417" s="314"/>
      <c r="E417" s="315"/>
      <c r="F417" s="315"/>
      <c r="G417" s="315"/>
      <c r="H417" s="315"/>
      <c r="I417" s="315"/>
      <c r="J417" s="315"/>
      <c r="K417" s="315"/>
      <c r="L417" s="315"/>
      <c r="M417" s="315"/>
      <c r="N417" s="315"/>
      <c r="O417" s="315"/>
      <c r="P417" s="315"/>
      <c r="Q417" s="315"/>
      <c r="R417" s="315"/>
      <c r="S417" s="315"/>
      <c r="T417" s="315"/>
      <c r="U417" s="315"/>
      <c r="V417" s="315"/>
      <c r="W417" s="315"/>
      <c r="X417" s="315"/>
      <c r="Y417" s="315"/>
      <c r="Z417" s="315"/>
      <c r="AA417" s="315"/>
      <c r="AB417" s="315"/>
      <c r="AC417" s="315"/>
      <c r="AD417" s="315"/>
      <c r="AE417" s="315"/>
      <c r="AF417" s="315"/>
      <c r="AG417" s="315"/>
      <c r="AH417" s="315"/>
      <c r="AI417" s="315"/>
      <c r="AJ417" s="315"/>
      <c r="AK417" s="315"/>
      <c r="AL417" s="315"/>
      <c r="AM417" s="315"/>
      <c r="AN417" s="315"/>
      <c r="AO417" s="315"/>
      <c r="AP417" s="315"/>
      <c r="AQ417" s="315"/>
      <c r="AR417" s="315"/>
      <c r="AS417" s="315"/>
      <c r="AT417" s="315"/>
      <c r="AU417" s="315"/>
      <c r="AV417" s="316"/>
    </row>
    <row r="418" spans="1:50" ht="9" customHeight="1" x14ac:dyDescent="0.3">
      <c r="D418" s="314"/>
      <c r="E418" s="315"/>
      <c r="F418" s="315"/>
      <c r="G418" s="315"/>
      <c r="H418" s="315"/>
      <c r="I418" s="315"/>
      <c r="J418" s="315"/>
      <c r="K418" s="315"/>
      <c r="L418" s="315"/>
      <c r="M418" s="315"/>
      <c r="N418" s="315"/>
      <c r="O418" s="315"/>
      <c r="P418" s="315"/>
      <c r="Q418" s="315"/>
      <c r="R418" s="315"/>
      <c r="S418" s="315"/>
      <c r="T418" s="315"/>
      <c r="U418" s="315"/>
      <c r="V418" s="315"/>
      <c r="W418" s="315"/>
      <c r="X418" s="315"/>
      <c r="Y418" s="315"/>
      <c r="Z418" s="315"/>
      <c r="AA418" s="315"/>
      <c r="AB418" s="315"/>
      <c r="AC418" s="315"/>
      <c r="AD418" s="315"/>
      <c r="AE418" s="315"/>
      <c r="AF418" s="315"/>
      <c r="AG418" s="315"/>
      <c r="AH418" s="315"/>
      <c r="AI418" s="315"/>
      <c r="AJ418" s="315"/>
      <c r="AK418" s="315"/>
      <c r="AL418" s="315"/>
      <c r="AM418" s="315"/>
      <c r="AN418" s="315"/>
      <c r="AO418" s="315"/>
      <c r="AP418" s="315"/>
      <c r="AQ418" s="315"/>
      <c r="AR418" s="315"/>
      <c r="AS418" s="315"/>
      <c r="AT418" s="315"/>
      <c r="AU418" s="315"/>
      <c r="AV418" s="316"/>
    </row>
    <row r="419" spans="1:50" ht="9" customHeight="1" x14ac:dyDescent="0.3">
      <c r="D419" s="317"/>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c r="AB419" s="318"/>
      <c r="AC419" s="318"/>
      <c r="AD419" s="318"/>
      <c r="AE419" s="318"/>
      <c r="AF419" s="318"/>
      <c r="AG419" s="318"/>
      <c r="AH419" s="318"/>
      <c r="AI419" s="318"/>
      <c r="AJ419" s="318"/>
      <c r="AK419" s="318"/>
      <c r="AL419" s="318"/>
      <c r="AM419" s="318"/>
      <c r="AN419" s="318"/>
      <c r="AO419" s="318"/>
      <c r="AP419" s="318"/>
      <c r="AQ419" s="318"/>
      <c r="AR419" s="318"/>
      <c r="AS419" s="318"/>
      <c r="AT419" s="318"/>
      <c r="AU419" s="318"/>
      <c r="AV419" s="319"/>
    </row>
    <row r="421" spans="1:50" ht="9" customHeight="1" x14ac:dyDescent="0.3">
      <c r="A421" s="309" t="str">
        <f>$L$94</f>
        <v>Le développement des actions collectives de prévention de la perte d'autonomie de l'ASEPT Bretagne dans le Morbihan</v>
      </c>
      <c r="B421" s="309"/>
      <c r="C421" s="309"/>
      <c r="D421" s="309"/>
      <c r="E421" s="309"/>
      <c r="F421" s="309"/>
      <c r="G421" s="309"/>
      <c r="H421" s="309"/>
      <c r="I421" s="309"/>
      <c r="J421" s="309"/>
      <c r="K421" s="309"/>
      <c r="L421" s="309"/>
      <c r="M421" s="309"/>
      <c r="N421" s="309"/>
      <c r="O421" s="309"/>
      <c r="P421" s="309"/>
      <c r="Q421" s="309"/>
      <c r="R421" s="309"/>
      <c r="S421" s="309"/>
      <c r="T421" s="309"/>
      <c r="U421" s="309"/>
      <c r="V421" s="309"/>
      <c r="W421" s="309"/>
      <c r="X421" s="309"/>
      <c r="Y421" s="309"/>
      <c r="Z421" s="309"/>
      <c r="AA421" s="309"/>
      <c r="AB421" s="309"/>
      <c r="AC421" s="309"/>
      <c r="AD421" s="309"/>
      <c r="AE421" s="309"/>
      <c r="AF421" s="309"/>
      <c r="AG421" s="309"/>
      <c r="AH421" s="309"/>
      <c r="AI421" s="309"/>
      <c r="AJ421" s="309"/>
      <c r="AK421" s="309"/>
      <c r="AL421" s="309"/>
      <c r="AM421" s="309"/>
      <c r="AN421" s="309"/>
      <c r="AO421" s="309"/>
      <c r="AP421" s="309"/>
      <c r="AQ421" s="309"/>
      <c r="AR421" s="309"/>
      <c r="AS421" s="309"/>
      <c r="AT421" s="309"/>
      <c r="AU421" s="309"/>
    </row>
    <row r="422" spans="1:50" ht="9" customHeight="1" x14ac:dyDescent="0.3">
      <c r="A422" s="309"/>
      <c r="B422" s="309"/>
      <c r="C422" s="309"/>
      <c r="D422" s="309"/>
      <c r="E422" s="309"/>
      <c r="F422" s="309"/>
      <c r="G422" s="309"/>
      <c r="H422" s="309"/>
      <c r="I422" s="309"/>
      <c r="J422" s="309"/>
      <c r="K422" s="309"/>
      <c r="L422" s="309"/>
      <c r="M422" s="309"/>
      <c r="N422" s="309"/>
      <c r="O422" s="309"/>
      <c r="P422" s="309"/>
      <c r="Q422" s="309"/>
      <c r="R422" s="309"/>
      <c r="S422" s="309"/>
      <c r="T422" s="309"/>
      <c r="U422" s="309"/>
      <c r="V422" s="309"/>
      <c r="W422" s="309"/>
      <c r="X422" s="309"/>
      <c r="Y422" s="309"/>
      <c r="Z422" s="309"/>
      <c r="AA422" s="309"/>
      <c r="AB422" s="309"/>
      <c r="AC422" s="309"/>
      <c r="AD422" s="309"/>
      <c r="AE422" s="309"/>
      <c r="AF422" s="309"/>
      <c r="AG422" s="309"/>
      <c r="AH422" s="309"/>
      <c r="AI422" s="309"/>
      <c r="AJ422" s="309"/>
      <c r="AK422" s="309"/>
      <c r="AL422" s="309"/>
      <c r="AM422" s="309"/>
      <c r="AN422" s="309"/>
      <c r="AO422" s="309"/>
      <c r="AP422" s="309"/>
      <c r="AQ422" s="309"/>
      <c r="AR422" s="309"/>
      <c r="AS422" s="309"/>
      <c r="AT422" s="309"/>
      <c r="AU422" s="309"/>
    </row>
    <row r="423" spans="1:50" ht="9" customHeight="1" x14ac:dyDescent="0.3">
      <c r="A423" s="309"/>
      <c r="B423" s="309"/>
      <c r="C423" s="309"/>
      <c r="D423" s="309"/>
      <c r="E423" s="309"/>
      <c r="F423" s="309"/>
      <c r="G423" s="309"/>
      <c r="H423" s="309"/>
      <c r="I423" s="309"/>
      <c r="J423" s="309"/>
      <c r="K423" s="309"/>
      <c r="L423" s="309"/>
      <c r="M423" s="309"/>
      <c r="N423" s="309"/>
      <c r="O423" s="309"/>
      <c r="P423" s="309"/>
      <c r="Q423" s="309"/>
      <c r="R423" s="309"/>
      <c r="S423" s="309"/>
      <c r="T423" s="309"/>
      <c r="U423" s="309"/>
      <c r="V423" s="309"/>
      <c r="W423" s="309"/>
      <c r="X423" s="309"/>
      <c r="Y423" s="309"/>
      <c r="Z423" s="309"/>
      <c r="AA423" s="309"/>
      <c r="AB423" s="309"/>
      <c r="AC423" s="309"/>
      <c r="AD423" s="309"/>
      <c r="AE423" s="309"/>
      <c r="AF423" s="309"/>
      <c r="AG423" s="309"/>
      <c r="AH423" s="309"/>
      <c r="AI423" s="309"/>
      <c r="AJ423" s="309"/>
      <c r="AK423" s="309"/>
      <c r="AL423" s="309"/>
      <c r="AM423" s="309"/>
      <c r="AN423" s="309"/>
      <c r="AO423" s="309"/>
      <c r="AP423" s="309"/>
      <c r="AQ423" s="309"/>
      <c r="AR423" s="309"/>
      <c r="AS423" s="309"/>
      <c r="AT423" s="309"/>
      <c r="AU423" s="309"/>
    </row>
    <row r="424" spans="1:50" ht="9" customHeight="1" x14ac:dyDescent="0.3">
      <c r="D424" s="48"/>
      <c r="E424" s="48"/>
      <c r="F424" s="48"/>
      <c r="G424" s="48"/>
      <c r="H424" s="48"/>
      <c r="I424" s="48"/>
      <c r="J424" s="48"/>
      <c r="K424" s="48"/>
      <c r="L424" s="48"/>
      <c r="M424" s="48"/>
      <c r="N424" s="48"/>
      <c r="O424" s="48"/>
      <c r="P424" s="48"/>
      <c r="Q424" s="48"/>
      <c r="R424" s="55"/>
      <c r="S424" s="48"/>
      <c r="T424" s="48"/>
      <c r="U424" s="48"/>
      <c r="V424" s="48"/>
      <c r="W424" s="48"/>
      <c r="X424" s="48"/>
      <c r="Y424" s="48"/>
      <c r="Z424" s="48"/>
      <c r="AA424" s="48"/>
      <c r="AB424" s="48"/>
      <c r="AC424" s="48"/>
      <c r="AD424" s="48"/>
      <c r="AE424" s="48"/>
      <c r="AF424" s="48"/>
      <c r="AG424" s="48"/>
      <c r="AH424" s="55"/>
      <c r="AI424" s="48"/>
      <c r="AJ424" s="48"/>
      <c r="AK424" s="48"/>
      <c r="AL424" s="48"/>
      <c r="AM424" s="48"/>
      <c r="AN424" s="48"/>
      <c r="AO424" s="48"/>
      <c r="AP424" s="48"/>
      <c r="AQ424" s="48"/>
      <c r="AR424" s="48"/>
      <c r="AS424" s="48"/>
      <c r="AT424" s="48"/>
      <c r="AU424" s="48"/>
    </row>
    <row r="425" spans="1:50" ht="9" customHeight="1" x14ac:dyDescent="0.3">
      <c r="D425" s="310" t="s">
        <v>103</v>
      </c>
      <c r="E425" s="310"/>
      <c r="F425" s="310"/>
      <c r="G425" s="310"/>
      <c r="H425" s="310"/>
      <c r="I425" s="310"/>
      <c r="J425" s="310"/>
      <c r="K425" s="310"/>
      <c r="L425" s="310"/>
      <c r="M425" s="310"/>
      <c r="N425" s="310"/>
      <c r="O425" s="310"/>
      <c r="P425" s="310"/>
      <c r="Q425" s="310"/>
      <c r="R425" s="310"/>
      <c r="S425" s="310"/>
      <c r="T425" s="310"/>
      <c r="U425" s="310"/>
      <c r="V425" s="310"/>
      <c r="W425" s="310"/>
      <c r="X425" s="310"/>
      <c r="Y425" s="310"/>
      <c r="Z425" s="310"/>
      <c r="AA425" s="310"/>
      <c r="AB425" s="310"/>
      <c r="AC425" s="310"/>
      <c r="AD425" s="310"/>
      <c r="AE425" s="310"/>
      <c r="AF425" s="310"/>
      <c r="AG425" s="310"/>
      <c r="AH425" s="310"/>
      <c r="AI425" s="310"/>
      <c r="AJ425" s="310"/>
      <c r="AK425" s="310"/>
      <c r="AL425" s="310"/>
      <c r="AM425" s="310"/>
      <c r="AN425" s="310"/>
      <c r="AO425" s="310"/>
      <c r="AP425" s="310"/>
      <c r="AQ425" s="310"/>
      <c r="AR425" s="310"/>
      <c r="AS425" s="310"/>
      <c r="AT425" s="310"/>
      <c r="AU425" s="310"/>
    </row>
    <row r="426" spans="1:50" ht="9" customHeight="1" x14ac:dyDescent="0.3">
      <c r="D426" s="310"/>
      <c r="E426" s="310"/>
      <c r="F426" s="310"/>
      <c r="G426" s="310"/>
      <c r="H426" s="310"/>
      <c r="I426" s="310"/>
      <c r="J426" s="310"/>
      <c r="K426" s="310"/>
      <c r="L426" s="310"/>
      <c r="M426" s="310"/>
      <c r="N426" s="310"/>
      <c r="O426" s="310"/>
      <c r="P426" s="310"/>
      <c r="Q426" s="310"/>
      <c r="R426" s="310"/>
      <c r="S426" s="310"/>
      <c r="T426" s="310"/>
      <c r="U426" s="310"/>
      <c r="V426" s="310"/>
      <c r="W426" s="310"/>
      <c r="X426" s="310"/>
      <c r="Y426" s="310"/>
      <c r="Z426" s="310"/>
      <c r="AA426" s="310"/>
      <c r="AB426" s="310"/>
      <c r="AC426" s="310"/>
      <c r="AD426" s="310"/>
      <c r="AE426" s="310"/>
      <c r="AF426" s="310"/>
      <c r="AG426" s="310"/>
      <c r="AH426" s="310"/>
      <c r="AI426" s="310"/>
      <c r="AJ426" s="310"/>
      <c r="AK426" s="310"/>
      <c r="AL426" s="310"/>
      <c r="AM426" s="310"/>
      <c r="AN426" s="310"/>
      <c r="AO426" s="310"/>
      <c r="AP426" s="310"/>
      <c r="AQ426" s="310"/>
      <c r="AR426" s="310"/>
      <c r="AS426" s="310"/>
      <c r="AT426" s="310"/>
      <c r="AU426" s="310"/>
    </row>
    <row r="428" spans="1:50" ht="9" customHeight="1" x14ac:dyDescent="0.3">
      <c r="B428" s="269" t="s">
        <v>53</v>
      </c>
      <c r="C428" s="269"/>
      <c r="D428" s="270" t="s">
        <v>164</v>
      </c>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70"/>
      <c r="AE428" s="270"/>
      <c r="AF428" s="270"/>
      <c r="AG428" s="270"/>
      <c r="AH428" s="270"/>
      <c r="AI428" s="270"/>
      <c r="AJ428" s="270"/>
      <c r="AK428" s="270"/>
      <c r="AL428" s="270"/>
      <c r="AM428" s="270"/>
      <c r="AN428" s="270"/>
      <c r="AO428" s="270"/>
      <c r="AP428" s="270"/>
      <c r="AQ428" s="270"/>
      <c r="AR428" s="270"/>
      <c r="AS428" s="270"/>
      <c r="AT428" s="270"/>
      <c r="AU428" s="270"/>
      <c r="AV428" s="270"/>
      <c r="AW428" s="59"/>
      <c r="AX428" s="43"/>
    </row>
    <row r="429" spans="1:50" ht="9" customHeight="1" x14ac:dyDescent="0.3">
      <c r="B429" s="269"/>
      <c r="C429" s="269"/>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70"/>
      <c r="AE429" s="270"/>
      <c r="AF429" s="270"/>
      <c r="AG429" s="270"/>
      <c r="AH429" s="270"/>
      <c r="AI429" s="270"/>
      <c r="AJ429" s="270"/>
      <c r="AK429" s="270"/>
      <c r="AL429" s="270"/>
      <c r="AM429" s="270"/>
      <c r="AN429" s="270"/>
      <c r="AO429" s="270"/>
      <c r="AP429" s="270"/>
      <c r="AQ429" s="270"/>
      <c r="AR429" s="270"/>
      <c r="AS429" s="270"/>
      <c r="AT429" s="270"/>
      <c r="AU429" s="270"/>
      <c r="AV429" s="270"/>
      <c r="AW429" s="59"/>
      <c r="AX429" s="43"/>
    </row>
    <row r="430" spans="1:50" ht="9" customHeight="1" x14ac:dyDescent="0.3">
      <c r="B430" s="4"/>
      <c r="C430" s="4"/>
      <c r="D430" s="4"/>
      <c r="E430" s="4"/>
      <c r="F430" s="4"/>
      <c r="G430" s="4"/>
      <c r="H430" s="4"/>
      <c r="I430" s="4"/>
      <c r="J430" s="4"/>
      <c r="R430" s="4"/>
      <c r="AH430" s="4"/>
    </row>
    <row r="431" spans="1:50" ht="9" customHeight="1" x14ac:dyDescent="0.3">
      <c r="B431" s="4"/>
      <c r="C431" s="4"/>
      <c r="D431" s="4"/>
      <c r="E431" s="4"/>
      <c r="F431" s="4"/>
      <c r="G431" s="4"/>
      <c r="H431" s="4"/>
      <c r="I431" s="4"/>
      <c r="J431" s="4"/>
      <c r="R431" s="4"/>
      <c r="AH431" s="4"/>
    </row>
    <row r="432" spans="1:50" ht="9" customHeight="1" x14ac:dyDescent="0.3">
      <c r="B432" s="4"/>
      <c r="C432" s="4"/>
      <c r="D432" s="4"/>
      <c r="E432" s="4"/>
      <c r="F432" s="4"/>
      <c r="G432" s="4"/>
      <c r="H432" s="4"/>
      <c r="I432" s="4"/>
      <c r="J432" s="4"/>
      <c r="R432" s="4"/>
      <c r="AH432" s="4"/>
    </row>
    <row r="433" spans="2:34" ht="9" customHeight="1" x14ac:dyDescent="0.3">
      <c r="B433" s="4"/>
      <c r="C433" s="4"/>
      <c r="D433" s="4"/>
      <c r="E433" s="4"/>
      <c r="F433" s="4"/>
      <c r="G433" s="4"/>
      <c r="H433" s="4"/>
      <c r="I433" s="4"/>
      <c r="J433" s="4"/>
      <c r="R433" s="4"/>
      <c r="AH433" s="4"/>
    </row>
    <row r="434" spans="2:34" ht="9" customHeight="1" x14ac:dyDescent="0.3">
      <c r="B434" s="4"/>
      <c r="C434" s="4"/>
      <c r="D434" s="4"/>
      <c r="E434" s="4"/>
      <c r="F434" s="4"/>
      <c r="G434" s="4"/>
      <c r="H434" s="4"/>
      <c r="I434" s="4"/>
      <c r="J434" s="4"/>
      <c r="R434" s="4"/>
      <c r="AH434" s="4"/>
    </row>
    <row r="435" spans="2:34" ht="9" customHeight="1" x14ac:dyDescent="0.3">
      <c r="B435" s="4"/>
      <c r="C435" s="4"/>
      <c r="D435" s="4"/>
      <c r="E435" s="4"/>
      <c r="F435" s="4"/>
      <c r="G435" s="4"/>
      <c r="H435" s="4"/>
      <c r="I435" s="4"/>
      <c r="J435" s="4"/>
      <c r="R435" s="4"/>
      <c r="AH435" s="4"/>
    </row>
    <row r="436" spans="2:34" ht="9" customHeight="1" x14ac:dyDescent="0.3">
      <c r="B436" s="4"/>
      <c r="C436" s="4"/>
      <c r="D436" s="4"/>
      <c r="E436" s="4"/>
      <c r="F436" s="4"/>
      <c r="G436" s="4"/>
      <c r="H436" s="4"/>
      <c r="I436" s="4"/>
      <c r="J436" s="4"/>
      <c r="R436" s="4"/>
      <c r="AH436" s="4"/>
    </row>
    <row r="437" spans="2:34" ht="9" customHeight="1" x14ac:dyDescent="0.3">
      <c r="B437" s="4"/>
      <c r="C437" s="4"/>
      <c r="D437" s="4"/>
      <c r="E437" s="4"/>
      <c r="F437" s="4"/>
      <c r="G437" s="4"/>
      <c r="H437" s="4"/>
      <c r="I437" s="4"/>
      <c r="J437" s="4"/>
      <c r="R437" s="4"/>
      <c r="AH437" s="4"/>
    </row>
    <row r="438" spans="2:34" ht="9" customHeight="1" x14ac:dyDescent="0.3">
      <c r="B438" s="4"/>
      <c r="C438" s="4"/>
      <c r="D438" s="4"/>
      <c r="E438" s="4"/>
      <c r="F438" s="4"/>
      <c r="G438" s="4"/>
      <c r="H438" s="4"/>
      <c r="I438" s="4"/>
      <c r="J438" s="4"/>
      <c r="R438" s="4"/>
      <c r="AH438" s="4"/>
    </row>
    <row r="439" spans="2:34" ht="9" customHeight="1" x14ac:dyDescent="0.3">
      <c r="B439" s="4"/>
      <c r="C439" s="4"/>
      <c r="D439" s="4"/>
      <c r="E439" s="4"/>
      <c r="F439" s="4"/>
      <c r="G439" s="4"/>
      <c r="H439" s="4"/>
      <c r="I439" s="4"/>
      <c r="J439" s="4"/>
      <c r="R439" s="4"/>
      <c r="AH439" s="4"/>
    </row>
    <row r="440" spans="2:34" ht="9" customHeight="1" x14ac:dyDescent="0.3">
      <c r="B440" s="4"/>
      <c r="C440" s="4"/>
      <c r="D440" s="4"/>
      <c r="E440" s="4"/>
      <c r="F440" s="4"/>
      <c r="G440" s="4"/>
      <c r="H440" s="4"/>
      <c r="I440" s="4"/>
      <c r="J440" s="4"/>
      <c r="R440" s="4"/>
      <c r="AH440" s="4"/>
    </row>
    <row r="441" spans="2:34" ht="9" customHeight="1" x14ac:dyDescent="0.3">
      <c r="B441" s="4"/>
      <c r="C441" s="4"/>
      <c r="D441" s="4"/>
      <c r="E441" s="4"/>
      <c r="F441" s="4"/>
      <c r="G441" s="4"/>
      <c r="H441" s="4"/>
      <c r="I441" s="4"/>
      <c r="J441" s="4"/>
      <c r="R441" s="4"/>
      <c r="AH441" s="4"/>
    </row>
    <row r="442" spans="2:34" ht="9" customHeight="1" x14ac:dyDescent="0.3">
      <c r="B442" s="4"/>
      <c r="C442" s="4"/>
      <c r="D442" s="4"/>
      <c r="E442" s="4"/>
      <c r="F442" s="4"/>
      <c r="G442" s="4"/>
      <c r="H442" s="4"/>
      <c r="I442" s="4"/>
      <c r="J442" s="4"/>
      <c r="R442" s="4"/>
      <c r="AH442" s="4"/>
    </row>
    <row r="443" spans="2:34" ht="9" customHeight="1" x14ac:dyDescent="0.3">
      <c r="B443" s="4"/>
      <c r="C443" s="4"/>
      <c r="D443" s="4"/>
      <c r="E443" s="4"/>
      <c r="F443" s="4"/>
      <c r="G443" s="4"/>
      <c r="H443" s="4"/>
      <c r="I443" s="4"/>
      <c r="J443" s="4"/>
      <c r="R443" s="4"/>
      <c r="AH443" s="4"/>
    </row>
    <row r="444" spans="2:34" ht="9" customHeight="1" x14ac:dyDescent="0.3">
      <c r="B444" s="4"/>
      <c r="C444" s="4"/>
      <c r="D444" s="4"/>
      <c r="E444" s="4"/>
      <c r="F444" s="4"/>
      <c r="G444" s="4"/>
      <c r="H444" s="4"/>
      <c r="I444" s="4"/>
      <c r="J444" s="4"/>
      <c r="R444" s="4"/>
      <c r="AH444" s="4"/>
    </row>
    <row r="445" spans="2:34" ht="9" customHeight="1" x14ac:dyDescent="0.3">
      <c r="B445" s="4"/>
      <c r="C445" s="4"/>
      <c r="D445" s="4"/>
      <c r="E445" s="4"/>
      <c r="F445" s="4"/>
      <c r="G445" s="4"/>
      <c r="H445" s="4"/>
      <c r="I445" s="4"/>
      <c r="J445" s="4"/>
      <c r="R445" s="4"/>
      <c r="AH445" s="4"/>
    </row>
    <row r="446" spans="2:34" ht="9" customHeight="1" x14ac:dyDescent="0.3">
      <c r="B446" s="4"/>
      <c r="C446" s="4"/>
      <c r="D446" s="4"/>
      <c r="E446" s="4"/>
      <c r="F446" s="4"/>
      <c r="G446" s="4"/>
      <c r="H446" s="4"/>
      <c r="I446" s="4"/>
      <c r="J446" s="4"/>
      <c r="R446" s="4"/>
      <c r="AH446" s="4"/>
    </row>
    <row r="447" spans="2:34" ht="9" customHeight="1" x14ac:dyDescent="0.3">
      <c r="B447" s="4"/>
      <c r="C447" s="4"/>
      <c r="D447" s="4"/>
      <c r="E447" s="4"/>
      <c r="F447" s="4"/>
      <c r="G447" s="4"/>
      <c r="H447" s="4"/>
      <c r="I447" s="4"/>
      <c r="J447" s="4"/>
      <c r="R447" s="4"/>
      <c r="AH447" s="4"/>
    </row>
    <row r="448" spans="2:34" ht="9" customHeight="1" x14ac:dyDescent="0.3">
      <c r="B448" s="4"/>
      <c r="C448" s="4"/>
      <c r="D448" s="4"/>
      <c r="E448" s="4"/>
      <c r="F448" s="4"/>
      <c r="G448" s="4"/>
      <c r="H448" s="4"/>
      <c r="I448" s="4"/>
      <c r="J448" s="4"/>
      <c r="R448" s="4"/>
      <c r="AH448" s="4"/>
    </row>
    <row r="449" spans="2:34" ht="9" customHeight="1" x14ac:dyDescent="0.3">
      <c r="B449" s="4"/>
      <c r="C449" s="4"/>
      <c r="D449" s="4"/>
      <c r="E449" s="4"/>
      <c r="F449" s="4"/>
      <c r="G449" s="4"/>
      <c r="H449" s="4"/>
      <c r="I449" s="4"/>
      <c r="J449" s="4"/>
      <c r="R449" s="4"/>
      <c r="AH449" s="4"/>
    </row>
    <row r="450" spans="2:34" ht="9" customHeight="1" x14ac:dyDescent="0.3">
      <c r="B450" s="4"/>
      <c r="C450" s="4"/>
      <c r="D450" s="4"/>
      <c r="E450" s="4"/>
      <c r="F450" s="4"/>
      <c r="G450" s="4"/>
      <c r="H450" s="4"/>
      <c r="I450" s="4"/>
      <c r="J450" s="4"/>
      <c r="R450" s="4"/>
      <c r="AH450" s="4"/>
    </row>
    <row r="451" spans="2:34" ht="9" customHeight="1" x14ac:dyDescent="0.3">
      <c r="B451" s="4"/>
      <c r="C451" s="4"/>
      <c r="D451" s="4"/>
      <c r="E451" s="4"/>
      <c r="F451" s="4"/>
      <c r="G451" s="4"/>
      <c r="H451" s="4"/>
      <c r="I451" s="4"/>
      <c r="J451" s="4"/>
      <c r="R451" s="4"/>
      <c r="AH451" s="4"/>
    </row>
    <row r="452" spans="2:34" ht="9" customHeight="1" x14ac:dyDescent="0.3">
      <c r="B452" s="4"/>
      <c r="C452" s="4"/>
      <c r="D452" s="4"/>
      <c r="E452" s="4"/>
      <c r="F452" s="4"/>
      <c r="G452" s="4"/>
      <c r="H452" s="4"/>
      <c r="I452" s="4"/>
      <c r="J452" s="4"/>
      <c r="R452" s="4"/>
      <c r="AH452" s="4"/>
    </row>
    <row r="453" spans="2:34" ht="9" customHeight="1" x14ac:dyDescent="0.3">
      <c r="B453" s="4"/>
      <c r="C453" s="4"/>
      <c r="D453" s="4"/>
      <c r="E453" s="4"/>
      <c r="F453" s="4"/>
      <c r="G453" s="4"/>
      <c r="H453" s="4"/>
      <c r="I453" s="4"/>
      <c r="J453" s="4"/>
      <c r="R453" s="4"/>
      <c r="AH453" s="4"/>
    </row>
    <row r="454" spans="2:34" ht="9" customHeight="1" x14ac:dyDescent="0.3">
      <c r="B454" s="4"/>
      <c r="C454" s="4"/>
      <c r="D454" s="4"/>
      <c r="E454" s="4"/>
      <c r="F454" s="4"/>
      <c r="G454" s="4"/>
      <c r="H454" s="4"/>
      <c r="I454" s="4"/>
      <c r="J454" s="4"/>
      <c r="R454" s="4"/>
      <c r="AH454" s="4"/>
    </row>
    <row r="455" spans="2:34" ht="9" customHeight="1" x14ac:dyDescent="0.3">
      <c r="B455" s="4"/>
      <c r="C455" s="4"/>
      <c r="D455" s="4"/>
      <c r="E455" s="4"/>
      <c r="F455" s="4"/>
      <c r="G455" s="4"/>
      <c r="H455" s="4"/>
      <c r="I455" s="4"/>
      <c r="J455" s="4"/>
      <c r="R455" s="4"/>
      <c r="AH455" s="4"/>
    </row>
    <row r="456" spans="2:34" ht="9" customHeight="1" x14ac:dyDescent="0.3">
      <c r="B456" s="4"/>
      <c r="C456" s="4"/>
      <c r="D456" s="4"/>
      <c r="E456" s="4"/>
      <c r="F456" s="4"/>
      <c r="G456" s="4"/>
      <c r="H456" s="4"/>
      <c r="I456" s="4"/>
      <c r="J456" s="4"/>
      <c r="R456" s="4"/>
      <c r="AH456" s="4"/>
    </row>
    <row r="457" spans="2:34" ht="9" customHeight="1" x14ac:dyDescent="0.3">
      <c r="B457" s="4"/>
      <c r="C457" s="4"/>
      <c r="D457" s="4"/>
      <c r="E457" s="4"/>
      <c r="F457" s="4"/>
      <c r="G457" s="4"/>
      <c r="H457" s="4"/>
      <c r="I457" s="4"/>
      <c r="J457" s="4"/>
      <c r="R457" s="4"/>
      <c r="AH457" s="4"/>
    </row>
    <row r="458" spans="2:34" ht="9" customHeight="1" x14ac:dyDescent="0.3">
      <c r="B458" s="4"/>
      <c r="C458" s="4"/>
      <c r="D458" s="4"/>
      <c r="E458" s="4"/>
      <c r="F458" s="4"/>
      <c r="G458" s="4"/>
      <c r="H458" s="4"/>
      <c r="I458" s="4"/>
      <c r="J458" s="4"/>
      <c r="R458" s="4"/>
      <c r="AH458" s="4"/>
    </row>
    <row r="459" spans="2:34" ht="9" customHeight="1" x14ac:dyDescent="0.3">
      <c r="B459" s="4"/>
      <c r="C459" s="4"/>
      <c r="D459" s="4"/>
      <c r="E459" s="4"/>
      <c r="F459" s="4"/>
      <c r="G459" s="4"/>
      <c r="H459" s="4"/>
      <c r="I459" s="4"/>
      <c r="J459" s="4"/>
      <c r="R459" s="4"/>
      <c r="AH459" s="4"/>
    </row>
    <row r="460" spans="2:34" ht="9" customHeight="1" x14ac:dyDescent="0.3">
      <c r="B460" s="4"/>
      <c r="C460" s="4"/>
      <c r="D460" s="4"/>
      <c r="E460" s="4"/>
      <c r="F460" s="4"/>
      <c r="G460" s="4"/>
      <c r="H460" s="4"/>
      <c r="I460" s="4"/>
      <c r="J460" s="4"/>
      <c r="R460" s="4"/>
      <c r="AH460" s="4"/>
    </row>
    <row r="461" spans="2:34" ht="9" customHeight="1" x14ac:dyDescent="0.3">
      <c r="B461" s="4"/>
      <c r="C461" s="4"/>
      <c r="D461" s="4"/>
      <c r="E461" s="4"/>
      <c r="F461" s="4"/>
      <c r="G461" s="4"/>
      <c r="H461" s="4"/>
      <c r="I461" s="4"/>
      <c r="J461" s="4"/>
      <c r="R461" s="4"/>
      <c r="AH461" s="4"/>
    </row>
    <row r="462" spans="2:34" ht="9" customHeight="1" x14ac:dyDescent="0.3">
      <c r="B462" s="4"/>
      <c r="C462" s="4"/>
      <c r="D462" s="4"/>
      <c r="E462" s="4"/>
      <c r="F462" s="4"/>
      <c r="G462" s="4"/>
      <c r="H462" s="4"/>
      <c r="I462" s="4"/>
      <c r="J462" s="4"/>
      <c r="R462" s="4"/>
      <c r="AH462" s="4"/>
    </row>
    <row r="463" spans="2:34" ht="9" customHeight="1" x14ac:dyDescent="0.3">
      <c r="B463" s="4"/>
      <c r="C463" s="4"/>
      <c r="D463" s="4"/>
      <c r="E463" s="4"/>
      <c r="F463" s="4"/>
      <c r="G463" s="4"/>
      <c r="H463" s="4"/>
      <c r="I463" s="4"/>
      <c r="J463" s="4"/>
      <c r="R463" s="4"/>
      <c r="AH463" s="4"/>
    </row>
    <row r="465" spans="2:50" ht="9" customHeight="1" x14ac:dyDescent="0.3">
      <c r="B465" s="269" t="s">
        <v>53</v>
      </c>
      <c r="C465" s="269"/>
      <c r="D465" s="270" t="s">
        <v>163</v>
      </c>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70"/>
      <c r="AE465" s="270"/>
      <c r="AF465" s="270"/>
      <c r="AG465" s="270"/>
      <c r="AH465" s="270"/>
      <c r="AI465" s="270"/>
      <c r="AJ465" s="270"/>
      <c r="AK465" s="270"/>
      <c r="AL465" s="270"/>
      <c r="AM465" s="270"/>
      <c r="AN465" s="270"/>
      <c r="AO465" s="270"/>
      <c r="AP465" s="270"/>
      <c r="AQ465" s="270"/>
      <c r="AR465" s="270"/>
      <c r="AS465" s="270"/>
      <c r="AT465" s="270"/>
      <c r="AU465" s="270"/>
      <c r="AV465" s="270"/>
      <c r="AW465" s="59"/>
      <c r="AX465" s="43"/>
    </row>
    <row r="466" spans="2:50" ht="9" customHeight="1" x14ac:dyDescent="0.3">
      <c r="B466" s="269"/>
      <c r="C466" s="269"/>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70"/>
      <c r="AE466" s="270"/>
      <c r="AF466" s="270"/>
      <c r="AG466" s="270"/>
      <c r="AH466" s="270"/>
      <c r="AI466" s="270"/>
      <c r="AJ466" s="270"/>
      <c r="AK466" s="270"/>
      <c r="AL466" s="270"/>
      <c r="AM466" s="270"/>
      <c r="AN466" s="270"/>
      <c r="AO466" s="270"/>
      <c r="AP466" s="270"/>
      <c r="AQ466" s="270"/>
      <c r="AR466" s="270"/>
      <c r="AS466" s="270"/>
      <c r="AT466" s="270"/>
      <c r="AU466" s="270"/>
      <c r="AV466" s="270"/>
      <c r="AW466" s="59"/>
      <c r="AX466" s="43"/>
    </row>
    <row r="467" spans="2:50" ht="9" customHeight="1" x14ac:dyDescent="0.3">
      <c r="E467" s="271" t="s">
        <v>137</v>
      </c>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3"/>
      <c r="AD467" s="277" t="s">
        <v>138</v>
      </c>
      <c r="AE467" s="277"/>
      <c r="AF467" s="277"/>
      <c r="AG467" s="277"/>
      <c r="AH467" s="277"/>
      <c r="AI467" s="277"/>
      <c r="AJ467" s="277"/>
      <c r="AM467" s="277" t="s">
        <v>150</v>
      </c>
      <c r="AN467" s="277"/>
      <c r="AO467" s="277"/>
      <c r="AP467" s="277"/>
      <c r="AQ467" s="277"/>
      <c r="AR467" s="277"/>
      <c r="AS467" s="277"/>
    </row>
    <row r="468" spans="2:50" ht="9" customHeight="1" x14ac:dyDescent="0.3">
      <c r="E468" s="274"/>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6"/>
      <c r="AD468" s="278"/>
      <c r="AE468" s="278"/>
      <c r="AF468" s="278"/>
      <c r="AG468" s="278"/>
      <c r="AH468" s="278"/>
      <c r="AI468" s="278"/>
      <c r="AJ468" s="278"/>
      <c r="AM468" s="278"/>
      <c r="AN468" s="278"/>
      <c r="AO468" s="278"/>
      <c r="AP468" s="278"/>
      <c r="AQ468" s="278"/>
      <c r="AR468" s="278"/>
      <c r="AS468" s="278"/>
    </row>
    <row r="469" spans="2:50" ht="9" customHeight="1" x14ac:dyDescent="0.3">
      <c r="K469" s="9"/>
      <c r="L469" s="9"/>
      <c r="M469" s="9"/>
      <c r="N469" s="9"/>
      <c r="O469" s="9"/>
      <c r="P469" s="9"/>
      <c r="Q469" s="9"/>
      <c r="R469" s="9"/>
      <c r="S469" s="9"/>
      <c r="T469" s="9"/>
      <c r="U469" s="9"/>
      <c r="V469" s="9"/>
      <c r="W469" s="9"/>
      <c r="X469" s="9"/>
      <c r="Y469" s="9"/>
      <c r="Z469" s="9"/>
      <c r="AA469" s="9"/>
      <c r="AB469" s="9"/>
      <c r="AC469" s="9"/>
      <c r="AD469" s="65"/>
      <c r="AE469" s="65"/>
      <c r="AF469" s="65"/>
      <c r="AG469" s="65"/>
      <c r="AH469" s="65"/>
      <c r="AI469" s="65"/>
      <c r="AJ469" s="65"/>
      <c r="AM469" s="68"/>
      <c r="AN469" s="68"/>
      <c r="AO469" s="69"/>
      <c r="AP469" s="69"/>
      <c r="AQ469" s="69"/>
      <c r="AR469" s="69"/>
      <c r="AS469" s="69"/>
    </row>
    <row r="470" spans="2:50" ht="9" customHeight="1" x14ac:dyDescent="0.3">
      <c r="E470" s="253" t="s">
        <v>139</v>
      </c>
      <c r="F470" s="254"/>
      <c r="G470" s="254"/>
      <c r="H470" s="254"/>
      <c r="I470" s="254"/>
      <c r="J470" s="254"/>
      <c r="K470" s="254"/>
      <c r="L470" s="254"/>
      <c r="M470" s="254"/>
      <c r="N470" s="254"/>
      <c r="O470" s="254"/>
      <c r="P470" s="254"/>
      <c r="Q470" s="254"/>
      <c r="R470" s="254"/>
      <c r="S470" s="254"/>
      <c r="T470" s="254"/>
      <c r="U470" s="254"/>
      <c r="V470" s="254"/>
      <c r="W470" s="254"/>
      <c r="X470" s="254"/>
      <c r="Y470" s="254"/>
      <c r="Z470" s="254"/>
      <c r="AA470" s="254"/>
      <c r="AB470" s="254"/>
      <c r="AC470" s="255"/>
      <c r="AD470" s="258">
        <v>231600</v>
      </c>
      <c r="AE470" s="258"/>
      <c r="AF470" s="258"/>
      <c r="AG470" s="258"/>
      <c r="AH470" s="258"/>
      <c r="AI470" s="258"/>
      <c r="AJ470" s="258"/>
      <c r="AM470" s="257" t="e">
        <f>IF(AD470=0,"",AD470/$AM$462)</f>
        <v>#DIV/0!</v>
      </c>
      <c r="AN470" s="257"/>
      <c r="AO470" s="257"/>
      <c r="AP470" s="257"/>
      <c r="AQ470" s="257"/>
      <c r="AR470" s="257"/>
      <c r="AS470" s="257"/>
    </row>
    <row r="471" spans="2:50" ht="9" customHeight="1" x14ac:dyDescent="0.3">
      <c r="E471" s="253"/>
      <c r="F471" s="254"/>
      <c r="G471" s="254"/>
      <c r="H471" s="254"/>
      <c r="I471" s="254"/>
      <c r="J471" s="254"/>
      <c r="K471" s="254"/>
      <c r="L471" s="254"/>
      <c r="M471" s="254"/>
      <c r="N471" s="254"/>
      <c r="O471" s="254"/>
      <c r="P471" s="254"/>
      <c r="Q471" s="254"/>
      <c r="R471" s="254"/>
      <c r="S471" s="254"/>
      <c r="T471" s="254"/>
      <c r="U471" s="254"/>
      <c r="V471" s="254"/>
      <c r="W471" s="254"/>
      <c r="X471" s="254"/>
      <c r="Y471" s="254"/>
      <c r="Z471" s="254"/>
      <c r="AA471" s="254"/>
      <c r="AB471" s="254"/>
      <c r="AC471" s="255"/>
      <c r="AD471" s="258"/>
      <c r="AE471" s="258"/>
      <c r="AF471" s="258"/>
      <c r="AG471" s="258"/>
      <c r="AH471" s="258"/>
      <c r="AI471" s="258"/>
      <c r="AJ471" s="258"/>
      <c r="AM471" s="257"/>
      <c r="AN471" s="257"/>
      <c r="AO471" s="257"/>
      <c r="AP471" s="257"/>
      <c r="AQ471" s="257"/>
      <c r="AR471" s="257"/>
      <c r="AS471" s="257"/>
    </row>
    <row r="472" spans="2:50" ht="9" customHeight="1" x14ac:dyDescent="0.3">
      <c r="K472" s="9"/>
      <c r="L472" s="9"/>
      <c r="M472" s="9"/>
      <c r="N472" s="9"/>
      <c r="O472" s="9"/>
      <c r="P472" s="9"/>
      <c r="Q472" s="9"/>
      <c r="R472" s="9"/>
      <c r="S472" s="9"/>
      <c r="T472" s="9"/>
      <c r="U472" s="9"/>
      <c r="V472" s="9"/>
      <c r="W472" s="9"/>
      <c r="X472" s="9"/>
      <c r="Y472" s="9"/>
      <c r="Z472" s="9"/>
      <c r="AA472" s="9"/>
      <c r="AB472" s="9"/>
      <c r="AC472" s="9"/>
      <c r="AD472" s="65"/>
      <c r="AE472" s="65"/>
      <c r="AF472" s="65"/>
      <c r="AG472" s="65"/>
      <c r="AH472" s="65"/>
      <c r="AI472" s="65"/>
      <c r="AJ472" s="65"/>
      <c r="AM472" s="68"/>
      <c r="AN472" s="68"/>
      <c r="AO472" s="68"/>
      <c r="AP472" s="68"/>
      <c r="AQ472" s="68"/>
      <c r="AR472" s="69"/>
      <c r="AS472" s="69"/>
    </row>
    <row r="473" spans="2:50" ht="9" customHeight="1" x14ac:dyDescent="0.3">
      <c r="E473" s="264" t="s">
        <v>140</v>
      </c>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6"/>
      <c r="AD473" s="267"/>
      <c r="AE473" s="267"/>
      <c r="AF473" s="267"/>
      <c r="AG473" s="267"/>
      <c r="AH473" s="267"/>
      <c r="AI473" s="267"/>
      <c r="AJ473" s="267"/>
      <c r="AM473" s="268" t="str">
        <f>IF(AD473=0,"",AD473/$AM$462)</f>
        <v/>
      </c>
      <c r="AN473" s="268"/>
      <c r="AO473" s="268"/>
      <c r="AP473" s="268"/>
      <c r="AQ473" s="268"/>
      <c r="AR473" s="268"/>
      <c r="AS473" s="268"/>
    </row>
    <row r="474" spans="2:50" ht="9" customHeight="1" x14ac:dyDescent="0.3">
      <c r="E474" s="264"/>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6"/>
      <c r="AD474" s="267"/>
      <c r="AE474" s="267"/>
      <c r="AF474" s="267"/>
      <c r="AG474" s="267"/>
      <c r="AH474" s="267"/>
      <c r="AI474" s="267"/>
      <c r="AJ474" s="267"/>
      <c r="AM474" s="268"/>
      <c r="AN474" s="268"/>
      <c r="AO474" s="268"/>
      <c r="AP474" s="268"/>
      <c r="AQ474" s="268"/>
      <c r="AR474" s="268"/>
      <c r="AS474" s="268"/>
    </row>
    <row r="475" spans="2:50" ht="9" customHeight="1" x14ac:dyDescent="0.3">
      <c r="E475" s="259" t="s">
        <v>141</v>
      </c>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1"/>
      <c r="AD475" s="262"/>
      <c r="AE475" s="262"/>
      <c r="AF475" s="262"/>
      <c r="AG475" s="262"/>
      <c r="AH475" s="262"/>
      <c r="AI475" s="262"/>
      <c r="AJ475" s="262"/>
      <c r="AM475" s="263" t="str">
        <f>IF(AD475=0,"",AD475/$AM$462)</f>
        <v/>
      </c>
      <c r="AN475" s="263"/>
      <c r="AO475" s="263"/>
      <c r="AP475" s="263"/>
      <c r="AQ475" s="263"/>
      <c r="AR475" s="263"/>
      <c r="AS475" s="263"/>
    </row>
    <row r="476" spans="2:50" ht="9" customHeight="1" x14ac:dyDescent="0.3">
      <c r="E476" s="259"/>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1"/>
      <c r="AD476" s="262"/>
      <c r="AE476" s="262"/>
      <c r="AF476" s="262"/>
      <c r="AG476" s="262"/>
      <c r="AH476" s="262"/>
      <c r="AI476" s="262"/>
      <c r="AJ476" s="262"/>
      <c r="AM476" s="263"/>
      <c r="AN476" s="263"/>
      <c r="AO476" s="263"/>
      <c r="AP476" s="263"/>
      <c r="AQ476" s="263"/>
      <c r="AR476" s="263"/>
      <c r="AS476" s="263"/>
    </row>
    <row r="477" spans="2:50" ht="9" customHeight="1" x14ac:dyDescent="0.3">
      <c r="E477" s="264" t="s">
        <v>142</v>
      </c>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6"/>
      <c r="AD477" s="267"/>
      <c r="AE477" s="267"/>
      <c r="AF477" s="267"/>
      <c r="AG477" s="267"/>
      <c r="AH477" s="267"/>
      <c r="AI477" s="267"/>
      <c r="AJ477" s="267"/>
      <c r="AM477" s="268" t="str">
        <f>IF(AD477=0,"",AD477/$AM$462)</f>
        <v/>
      </c>
      <c r="AN477" s="268"/>
      <c r="AO477" s="268"/>
      <c r="AP477" s="268"/>
      <c r="AQ477" s="268"/>
      <c r="AR477" s="268"/>
      <c r="AS477" s="268"/>
    </row>
    <row r="478" spans="2:50" ht="9" customHeight="1" x14ac:dyDescent="0.3">
      <c r="E478" s="264"/>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6"/>
      <c r="AD478" s="267"/>
      <c r="AE478" s="267"/>
      <c r="AF478" s="267"/>
      <c r="AG478" s="267"/>
      <c r="AH478" s="267"/>
      <c r="AI478" s="267"/>
      <c r="AJ478" s="267"/>
      <c r="AM478" s="268"/>
      <c r="AN478" s="268"/>
      <c r="AO478" s="268"/>
      <c r="AP478" s="268"/>
      <c r="AQ478" s="268"/>
      <c r="AR478" s="268"/>
      <c r="AS478" s="268"/>
    </row>
    <row r="479" spans="2:50" ht="9" customHeight="1" x14ac:dyDescent="0.3">
      <c r="E479" s="259" t="s">
        <v>143</v>
      </c>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1"/>
      <c r="AD479" s="262"/>
      <c r="AE479" s="262"/>
      <c r="AF479" s="262"/>
      <c r="AG479" s="262"/>
      <c r="AH479" s="262"/>
      <c r="AI479" s="262"/>
      <c r="AJ479" s="262"/>
      <c r="AM479" s="263" t="str">
        <f>IF(AD479=0,"",AD479/$AM$462)</f>
        <v/>
      </c>
      <c r="AN479" s="263"/>
      <c r="AO479" s="263"/>
      <c r="AP479" s="263"/>
      <c r="AQ479" s="263"/>
      <c r="AR479" s="263"/>
      <c r="AS479" s="263"/>
    </row>
    <row r="480" spans="2:50" ht="9" customHeight="1" x14ac:dyDescent="0.3">
      <c r="E480" s="259"/>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1"/>
      <c r="AD480" s="262"/>
      <c r="AE480" s="262"/>
      <c r="AF480" s="262"/>
      <c r="AG480" s="262"/>
      <c r="AH480" s="262"/>
      <c r="AI480" s="262"/>
      <c r="AJ480" s="262"/>
      <c r="AM480" s="263"/>
      <c r="AN480" s="263"/>
      <c r="AO480" s="263"/>
      <c r="AP480" s="263"/>
      <c r="AQ480" s="263"/>
      <c r="AR480" s="263"/>
      <c r="AS480" s="263"/>
    </row>
    <row r="481" spans="5:45" ht="9" customHeight="1" x14ac:dyDescent="0.3">
      <c r="E481" s="264" t="s">
        <v>116</v>
      </c>
      <c r="F481" s="265"/>
      <c r="G481" s="265"/>
      <c r="H481" s="265"/>
      <c r="I481" s="265"/>
      <c r="J481" s="265"/>
      <c r="K481" s="265"/>
      <c r="L481" s="265"/>
      <c r="M481" s="265"/>
      <c r="N481" s="265"/>
      <c r="O481" s="265"/>
      <c r="P481" s="265"/>
      <c r="Q481" s="265"/>
      <c r="R481" s="265"/>
      <c r="S481" s="265"/>
      <c r="T481" s="265"/>
      <c r="U481" s="265"/>
      <c r="V481" s="265"/>
      <c r="W481" s="265"/>
      <c r="X481" s="265"/>
      <c r="Y481" s="265"/>
      <c r="Z481" s="265"/>
      <c r="AA481" s="265"/>
      <c r="AB481" s="265"/>
      <c r="AC481" s="266"/>
      <c r="AD481" s="267"/>
      <c r="AE481" s="267"/>
      <c r="AF481" s="267"/>
      <c r="AG481" s="267"/>
      <c r="AH481" s="267"/>
      <c r="AI481" s="267"/>
      <c r="AJ481" s="267"/>
      <c r="AM481" s="268" t="str">
        <f>IF(AD481=0,"",AD481/$AM$462)</f>
        <v/>
      </c>
      <c r="AN481" s="268"/>
      <c r="AO481" s="268"/>
      <c r="AP481" s="268"/>
      <c r="AQ481" s="268"/>
      <c r="AR481" s="268"/>
      <c r="AS481" s="268"/>
    </row>
    <row r="482" spans="5:45" ht="9" customHeight="1" x14ac:dyDescent="0.3">
      <c r="E482" s="264"/>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5"/>
      <c r="AB482" s="265"/>
      <c r="AC482" s="266"/>
      <c r="AD482" s="267"/>
      <c r="AE482" s="267"/>
      <c r="AF482" s="267"/>
      <c r="AG482" s="267"/>
      <c r="AH482" s="267"/>
      <c r="AI482" s="267"/>
      <c r="AJ482" s="267"/>
      <c r="AM482" s="268"/>
      <c r="AN482" s="268"/>
      <c r="AO482" s="268"/>
      <c r="AP482" s="268"/>
      <c r="AQ482" s="268"/>
      <c r="AR482" s="268"/>
      <c r="AS482" s="268"/>
    </row>
    <row r="483" spans="5:45" ht="9" customHeight="1" x14ac:dyDescent="0.3">
      <c r="E483" s="259" t="s">
        <v>117</v>
      </c>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1"/>
      <c r="AD483" s="262"/>
      <c r="AE483" s="262"/>
      <c r="AF483" s="262"/>
      <c r="AG483" s="262"/>
      <c r="AH483" s="262"/>
      <c r="AI483" s="262"/>
      <c r="AJ483" s="262"/>
      <c r="AM483" s="263" t="str">
        <f>IF(AD483=0,"",AD483/$AM$462)</f>
        <v/>
      </c>
      <c r="AN483" s="263"/>
      <c r="AO483" s="263"/>
      <c r="AP483" s="263"/>
      <c r="AQ483" s="263"/>
      <c r="AR483" s="263"/>
      <c r="AS483" s="263"/>
    </row>
    <row r="484" spans="5:45" ht="9" customHeight="1" x14ac:dyDescent="0.3">
      <c r="E484" s="259"/>
      <c r="F484" s="260"/>
      <c r="G484" s="260"/>
      <c r="H484" s="260"/>
      <c r="I484" s="260"/>
      <c r="J484" s="260"/>
      <c r="K484" s="260"/>
      <c r="L484" s="260"/>
      <c r="M484" s="260"/>
      <c r="N484" s="260"/>
      <c r="O484" s="260"/>
      <c r="P484" s="260"/>
      <c r="Q484" s="260"/>
      <c r="R484" s="260"/>
      <c r="S484" s="260"/>
      <c r="T484" s="260"/>
      <c r="U484" s="260"/>
      <c r="V484" s="260"/>
      <c r="W484" s="260"/>
      <c r="X484" s="260"/>
      <c r="Y484" s="260"/>
      <c r="Z484" s="260"/>
      <c r="AA484" s="260"/>
      <c r="AB484" s="260"/>
      <c r="AC484" s="261"/>
      <c r="AD484" s="262"/>
      <c r="AE484" s="262"/>
      <c r="AF484" s="262"/>
      <c r="AG484" s="262"/>
      <c r="AH484" s="262"/>
      <c r="AI484" s="262"/>
      <c r="AJ484" s="262"/>
      <c r="AM484" s="263"/>
      <c r="AN484" s="263"/>
      <c r="AO484" s="263"/>
      <c r="AP484" s="263"/>
      <c r="AQ484" s="263"/>
      <c r="AR484" s="263"/>
      <c r="AS484" s="263"/>
    </row>
    <row r="485" spans="5:45" ht="9" customHeight="1" x14ac:dyDescent="0.3">
      <c r="E485" s="264" t="s">
        <v>118</v>
      </c>
      <c r="F485" s="265"/>
      <c r="G485" s="265"/>
      <c r="H485" s="265"/>
      <c r="I485" s="265"/>
      <c r="J485" s="265"/>
      <c r="K485" s="265"/>
      <c r="L485" s="265"/>
      <c r="M485" s="265"/>
      <c r="N485" s="265"/>
      <c r="O485" s="265"/>
      <c r="P485" s="265"/>
      <c r="Q485" s="265"/>
      <c r="R485" s="265"/>
      <c r="S485" s="265"/>
      <c r="T485" s="265"/>
      <c r="U485" s="265"/>
      <c r="V485" s="265"/>
      <c r="W485" s="265"/>
      <c r="X485" s="265"/>
      <c r="Y485" s="265"/>
      <c r="Z485" s="265"/>
      <c r="AA485" s="265"/>
      <c r="AB485" s="265"/>
      <c r="AC485" s="266"/>
      <c r="AD485" s="267"/>
      <c r="AE485" s="267"/>
      <c r="AF485" s="267"/>
      <c r="AG485" s="267"/>
      <c r="AH485" s="267"/>
      <c r="AI485" s="267"/>
      <c r="AJ485" s="267"/>
      <c r="AM485" s="268" t="str">
        <f>IF(AD485=0,"",AD485/$AM$462)</f>
        <v/>
      </c>
      <c r="AN485" s="268"/>
      <c r="AO485" s="268"/>
      <c r="AP485" s="268"/>
      <c r="AQ485" s="268"/>
      <c r="AR485" s="268"/>
      <c r="AS485" s="268"/>
    </row>
    <row r="486" spans="5:45" ht="9" customHeight="1" x14ac:dyDescent="0.3">
      <c r="E486" s="264"/>
      <c r="F486" s="265"/>
      <c r="G486" s="265"/>
      <c r="H486" s="265"/>
      <c r="I486" s="265"/>
      <c r="J486" s="265"/>
      <c r="K486" s="265"/>
      <c r="L486" s="265"/>
      <c r="M486" s="265"/>
      <c r="N486" s="265"/>
      <c r="O486" s="265"/>
      <c r="P486" s="265"/>
      <c r="Q486" s="265"/>
      <c r="R486" s="265"/>
      <c r="S486" s="265"/>
      <c r="T486" s="265"/>
      <c r="U486" s="265"/>
      <c r="V486" s="265"/>
      <c r="W486" s="265"/>
      <c r="X486" s="265"/>
      <c r="Y486" s="265"/>
      <c r="Z486" s="265"/>
      <c r="AA486" s="265"/>
      <c r="AB486" s="265"/>
      <c r="AC486" s="266"/>
      <c r="AD486" s="267"/>
      <c r="AE486" s="267"/>
      <c r="AF486" s="267"/>
      <c r="AG486" s="267"/>
      <c r="AH486" s="267"/>
      <c r="AI486" s="267"/>
      <c r="AJ486" s="267"/>
      <c r="AM486" s="268"/>
      <c r="AN486" s="268"/>
      <c r="AO486" s="268"/>
      <c r="AP486" s="268"/>
      <c r="AQ486" s="268"/>
      <c r="AR486" s="268"/>
      <c r="AS486" s="268"/>
    </row>
    <row r="487" spans="5:45" ht="9" customHeight="1" x14ac:dyDescent="0.3">
      <c r="E487" s="259" t="s">
        <v>144</v>
      </c>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1"/>
      <c r="AD487" s="262"/>
      <c r="AE487" s="262"/>
      <c r="AF487" s="262"/>
      <c r="AG487" s="262"/>
      <c r="AH487" s="262"/>
      <c r="AI487" s="262"/>
      <c r="AJ487" s="262"/>
      <c r="AM487" s="263" t="str">
        <f>IF(AD487=0,"",AD487/$AM$462)</f>
        <v/>
      </c>
      <c r="AN487" s="263"/>
      <c r="AO487" s="263"/>
      <c r="AP487" s="263"/>
      <c r="AQ487" s="263"/>
      <c r="AR487" s="263"/>
      <c r="AS487" s="263"/>
    </row>
    <row r="488" spans="5:45" ht="9" customHeight="1" x14ac:dyDescent="0.3">
      <c r="E488" s="259"/>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1"/>
      <c r="AD488" s="262"/>
      <c r="AE488" s="262"/>
      <c r="AF488" s="262"/>
      <c r="AG488" s="262"/>
      <c r="AH488" s="262"/>
      <c r="AI488" s="262"/>
      <c r="AJ488" s="262"/>
      <c r="AM488" s="263"/>
      <c r="AN488" s="263"/>
      <c r="AO488" s="263"/>
      <c r="AP488" s="263"/>
      <c r="AQ488" s="263"/>
      <c r="AR488" s="263"/>
      <c r="AS488" s="263"/>
    </row>
    <row r="489" spans="5:45" ht="9" customHeight="1" x14ac:dyDescent="0.3">
      <c r="E489" s="264" t="s">
        <v>145</v>
      </c>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6"/>
      <c r="AD489" s="267">
        <v>150000</v>
      </c>
      <c r="AE489" s="267"/>
      <c r="AF489" s="267"/>
      <c r="AG489" s="267"/>
      <c r="AH489" s="267"/>
      <c r="AI489" s="267"/>
      <c r="AJ489" s="267"/>
      <c r="AM489" s="268" t="e">
        <f>IF(AD489=0,"",AD489/$AM$462)</f>
        <v>#DIV/0!</v>
      </c>
      <c r="AN489" s="268"/>
      <c r="AO489" s="268"/>
      <c r="AP489" s="268"/>
      <c r="AQ489" s="268"/>
      <c r="AR489" s="268"/>
      <c r="AS489" s="268"/>
    </row>
    <row r="490" spans="5:45" ht="9" customHeight="1" x14ac:dyDescent="0.3">
      <c r="E490" s="264"/>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6"/>
      <c r="AD490" s="267"/>
      <c r="AE490" s="267"/>
      <c r="AF490" s="267"/>
      <c r="AG490" s="267"/>
      <c r="AH490" s="267"/>
      <c r="AI490" s="267"/>
      <c r="AJ490" s="267"/>
      <c r="AM490" s="268"/>
      <c r="AN490" s="268"/>
      <c r="AO490" s="268"/>
      <c r="AP490" s="268"/>
      <c r="AQ490" s="268"/>
      <c r="AR490" s="268"/>
      <c r="AS490" s="268"/>
    </row>
    <row r="491" spans="5:45" ht="9" customHeight="1" x14ac:dyDescent="0.3">
      <c r="E491" s="259" t="s">
        <v>147</v>
      </c>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1"/>
      <c r="AD491" s="262"/>
      <c r="AE491" s="262"/>
      <c r="AF491" s="262"/>
      <c r="AG491" s="262"/>
      <c r="AH491" s="262"/>
      <c r="AI491" s="262"/>
      <c r="AJ491" s="262"/>
      <c r="AM491" s="263" t="str">
        <f>IF(AD491=0,"",AD491/$AM$462)</f>
        <v/>
      </c>
      <c r="AN491" s="263"/>
      <c r="AO491" s="263"/>
      <c r="AP491" s="263"/>
      <c r="AQ491" s="263"/>
      <c r="AR491" s="263"/>
      <c r="AS491" s="263"/>
    </row>
    <row r="492" spans="5:45" ht="9" customHeight="1" x14ac:dyDescent="0.3">
      <c r="E492" s="259"/>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1"/>
      <c r="AD492" s="262"/>
      <c r="AE492" s="262"/>
      <c r="AF492" s="262"/>
      <c r="AG492" s="262"/>
      <c r="AH492" s="262"/>
      <c r="AI492" s="262"/>
      <c r="AJ492" s="262"/>
      <c r="AM492" s="263"/>
      <c r="AN492" s="263"/>
      <c r="AO492" s="263"/>
      <c r="AP492" s="263"/>
      <c r="AQ492" s="263"/>
      <c r="AR492" s="263"/>
      <c r="AS492" s="263"/>
    </row>
    <row r="493" spans="5:45" ht="9" customHeight="1" x14ac:dyDescent="0.3">
      <c r="E493" s="264" t="s">
        <v>147</v>
      </c>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6"/>
      <c r="AD493" s="267"/>
      <c r="AE493" s="267"/>
      <c r="AF493" s="267"/>
      <c r="AG493" s="267"/>
      <c r="AH493" s="267"/>
      <c r="AI493" s="267"/>
      <c r="AJ493" s="267"/>
      <c r="AM493" s="268" t="str">
        <f>IF(AD493=0,"",AD493/$AM$462)</f>
        <v/>
      </c>
      <c r="AN493" s="268"/>
      <c r="AO493" s="268"/>
      <c r="AP493" s="268"/>
      <c r="AQ493" s="268"/>
      <c r="AR493" s="268"/>
      <c r="AS493" s="268"/>
    </row>
    <row r="494" spans="5:45" ht="9" customHeight="1" x14ac:dyDescent="0.3">
      <c r="E494" s="264"/>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6"/>
      <c r="AD494" s="267"/>
      <c r="AE494" s="267"/>
      <c r="AF494" s="267"/>
      <c r="AG494" s="267"/>
      <c r="AH494" s="267"/>
      <c r="AI494" s="267"/>
      <c r="AJ494" s="267"/>
      <c r="AM494" s="268"/>
      <c r="AN494" s="268"/>
      <c r="AO494" s="268"/>
      <c r="AP494" s="268"/>
      <c r="AQ494" s="268"/>
      <c r="AR494" s="268"/>
      <c r="AS494" s="268"/>
    </row>
    <row r="495" spans="5:45" ht="9" customHeight="1" x14ac:dyDescent="0.3">
      <c r="K495" s="9"/>
      <c r="L495" s="9"/>
      <c r="M495" s="9"/>
      <c r="N495" s="9"/>
      <c r="O495" s="9"/>
      <c r="P495" s="9"/>
      <c r="Q495" s="9"/>
      <c r="R495" s="9"/>
      <c r="S495" s="9"/>
      <c r="T495" s="9"/>
      <c r="U495" s="9"/>
      <c r="V495" s="9"/>
      <c r="W495" s="9"/>
      <c r="X495" s="9"/>
      <c r="Y495" s="9"/>
      <c r="Z495" s="9"/>
      <c r="AA495" s="9"/>
      <c r="AB495" s="9"/>
      <c r="AC495" s="9"/>
      <c r="AD495" s="65"/>
      <c r="AE495" s="65"/>
      <c r="AF495" s="65"/>
      <c r="AG495" s="65"/>
      <c r="AH495" s="65"/>
      <c r="AI495" s="65"/>
      <c r="AJ495" s="65"/>
      <c r="AM495" s="68"/>
      <c r="AN495" s="68"/>
      <c r="AO495" s="69"/>
      <c r="AP495" s="69"/>
      <c r="AQ495" s="69"/>
      <c r="AR495" s="69"/>
      <c r="AS495" s="69"/>
    </row>
    <row r="496" spans="5:45" ht="9" customHeight="1" x14ac:dyDescent="0.3">
      <c r="E496" s="253" t="s">
        <v>146</v>
      </c>
      <c r="F496" s="254"/>
      <c r="G496" s="254"/>
      <c r="H496" s="254"/>
      <c r="I496" s="254"/>
      <c r="J496" s="254"/>
      <c r="K496" s="254"/>
      <c r="L496" s="254"/>
      <c r="M496" s="254"/>
      <c r="N496" s="254"/>
      <c r="O496" s="254"/>
      <c r="P496" s="254"/>
      <c r="Q496" s="254"/>
      <c r="R496" s="254"/>
      <c r="S496" s="254"/>
      <c r="T496" s="254"/>
      <c r="U496" s="254"/>
      <c r="V496" s="254"/>
      <c r="W496" s="254"/>
      <c r="X496" s="254"/>
      <c r="Y496" s="254"/>
      <c r="Z496" s="254"/>
      <c r="AA496" s="254"/>
      <c r="AB496" s="254"/>
      <c r="AC496" s="255"/>
      <c r="AD496" s="258">
        <f>SUM(AD473:AJ494)</f>
        <v>150000</v>
      </c>
      <c r="AE496" s="258"/>
      <c r="AF496" s="258"/>
      <c r="AG496" s="258"/>
      <c r="AH496" s="258"/>
      <c r="AI496" s="258"/>
      <c r="AJ496" s="258"/>
      <c r="AM496" s="257" t="e">
        <f>IF(AD496=0,"",AD496/$AM$462)</f>
        <v>#DIV/0!</v>
      </c>
      <c r="AN496" s="257"/>
      <c r="AO496" s="257"/>
      <c r="AP496" s="257"/>
      <c r="AQ496" s="257"/>
      <c r="AR496" s="257"/>
      <c r="AS496" s="257"/>
    </row>
    <row r="497" spans="1:50" ht="9" customHeight="1" x14ac:dyDescent="0.3">
      <c r="E497" s="253"/>
      <c r="F497" s="254"/>
      <c r="G497" s="254"/>
      <c r="H497" s="254"/>
      <c r="I497" s="254"/>
      <c r="J497" s="254"/>
      <c r="K497" s="254"/>
      <c r="L497" s="254"/>
      <c r="M497" s="254"/>
      <c r="N497" s="254"/>
      <c r="O497" s="254"/>
      <c r="P497" s="254"/>
      <c r="Q497" s="254"/>
      <c r="R497" s="254"/>
      <c r="S497" s="254"/>
      <c r="T497" s="254"/>
      <c r="U497" s="254"/>
      <c r="V497" s="254"/>
      <c r="W497" s="254"/>
      <c r="X497" s="254"/>
      <c r="Y497" s="254"/>
      <c r="Z497" s="254"/>
      <c r="AA497" s="254"/>
      <c r="AB497" s="254"/>
      <c r="AC497" s="255"/>
      <c r="AD497" s="258"/>
      <c r="AE497" s="258"/>
      <c r="AF497" s="258"/>
      <c r="AG497" s="258"/>
      <c r="AH497" s="258"/>
      <c r="AI497" s="258"/>
      <c r="AJ497" s="258"/>
      <c r="AM497" s="257"/>
      <c r="AN497" s="257"/>
      <c r="AO497" s="257"/>
      <c r="AP497" s="257"/>
      <c r="AQ497" s="257"/>
      <c r="AR497" s="257"/>
      <c r="AS497" s="257"/>
    </row>
    <row r="498" spans="1:50" ht="9" customHeight="1" x14ac:dyDescent="0.3">
      <c r="AD498" s="66"/>
      <c r="AE498" s="66"/>
      <c r="AF498" s="66"/>
      <c r="AG498" s="66"/>
      <c r="AH498" s="67"/>
      <c r="AI498" s="66"/>
      <c r="AJ498" s="66"/>
      <c r="AM498" s="69"/>
      <c r="AN498" s="69"/>
      <c r="AO498" s="69"/>
      <c r="AP498" s="69"/>
      <c r="AQ498" s="69"/>
      <c r="AR498" s="69"/>
      <c r="AS498" s="69"/>
    </row>
    <row r="499" spans="1:50" ht="9" customHeight="1" x14ac:dyDescent="0.3">
      <c r="E499" s="253" t="s">
        <v>148</v>
      </c>
      <c r="F499" s="254"/>
      <c r="G499" s="254"/>
      <c r="H499" s="254"/>
      <c r="I499" s="254"/>
      <c r="J499" s="254"/>
      <c r="K499" s="254"/>
      <c r="L499" s="254"/>
      <c r="M499" s="254"/>
      <c r="N499" s="254"/>
      <c r="O499" s="254"/>
      <c r="P499" s="254"/>
      <c r="Q499" s="254"/>
      <c r="R499" s="254"/>
      <c r="S499" s="254"/>
      <c r="T499" s="254"/>
      <c r="U499" s="254"/>
      <c r="V499" s="254"/>
      <c r="W499" s="254"/>
      <c r="X499" s="254"/>
      <c r="Y499" s="254"/>
      <c r="Z499" s="254"/>
      <c r="AA499" s="254"/>
      <c r="AB499" s="254"/>
      <c r="AC499" s="255"/>
      <c r="AD499" s="258">
        <v>21600</v>
      </c>
      <c r="AE499" s="258"/>
      <c r="AF499" s="258"/>
      <c r="AG499" s="258"/>
      <c r="AH499" s="258"/>
      <c r="AI499" s="258"/>
      <c r="AJ499" s="258"/>
      <c r="AM499" s="257" t="e">
        <f>IF(AD499=0,"",AD499/$AM$462)</f>
        <v>#DIV/0!</v>
      </c>
      <c r="AN499" s="257"/>
      <c r="AO499" s="257"/>
      <c r="AP499" s="257"/>
      <c r="AQ499" s="257"/>
      <c r="AR499" s="257"/>
      <c r="AS499" s="257"/>
    </row>
    <row r="500" spans="1:50" ht="9" customHeight="1" x14ac:dyDescent="0.3">
      <c r="E500" s="253"/>
      <c r="F500" s="254"/>
      <c r="G500" s="254"/>
      <c r="H500" s="254"/>
      <c r="I500" s="254"/>
      <c r="J500" s="254"/>
      <c r="K500" s="254"/>
      <c r="L500" s="254"/>
      <c r="M500" s="254"/>
      <c r="N500" s="254"/>
      <c r="O500" s="254"/>
      <c r="P500" s="254"/>
      <c r="Q500" s="254"/>
      <c r="R500" s="254"/>
      <c r="S500" s="254"/>
      <c r="T500" s="254"/>
      <c r="U500" s="254"/>
      <c r="V500" s="254"/>
      <c r="W500" s="254"/>
      <c r="X500" s="254"/>
      <c r="Y500" s="254"/>
      <c r="Z500" s="254"/>
      <c r="AA500" s="254"/>
      <c r="AB500" s="254"/>
      <c r="AC500" s="255"/>
      <c r="AD500" s="258"/>
      <c r="AE500" s="258"/>
      <c r="AF500" s="258"/>
      <c r="AG500" s="258"/>
      <c r="AH500" s="258"/>
      <c r="AI500" s="258"/>
      <c r="AJ500" s="258"/>
      <c r="AM500" s="257"/>
      <c r="AN500" s="257"/>
      <c r="AO500" s="257"/>
      <c r="AP500" s="257"/>
      <c r="AQ500" s="257"/>
      <c r="AR500" s="257"/>
      <c r="AS500" s="257"/>
    </row>
    <row r="501" spans="1:50" ht="9" customHeight="1" x14ac:dyDescent="0.3">
      <c r="AD501" s="66"/>
      <c r="AE501" s="66"/>
      <c r="AF501" s="66"/>
      <c r="AG501" s="66"/>
      <c r="AH501" s="67"/>
      <c r="AI501" s="66"/>
      <c r="AJ501" s="66"/>
      <c r="AM501" s="70"/>
      <c r="AN501" s="70"/>
      <c r="AO501" s="70"/>
      <c r="AP501" s="70"/>
      <c r="AQ501" s="70"/>
      <c r="AR501" s="70"/>
      <c r="AS501" s="70"/>
    </row>
    <row r="502" spans="1:50" ht="9" customHeight="1" x14ac:dyDescent="0.3">
      <c r="E502" s="253" t="s">
        <v>149</v>
      </c>
      <c r="F502" s="254"/>
      <c r="G502" s="254"/>
      <c r="H502" s="254"/>
      <c r="I502" s="254"/>
      <c r="J502" s="254"/>
      <c r="K502" s="254"/>
      <c r="L502" s="254"/>
      <c r="M502" s="254"/>
      <c r="N502" s="254"/>
      <c r="O502" s="254"/>
      <c r="P502" s="254"/>
      <c r="Q502" s="254"/>
      <c r="R502" s="254"/>
      <c r="S502" s="254"/>
      <c r="T502" s="254"/>
      <c r="U502" s="254"/>
      <c r="V502" s="254"/>
      <c r="W502" s="254"/>
      <c r="X502" s="254"/>
      <c r="Y502" s="254"/>
      <c r="Z502" s="254"/>
      <c r="AA502" s="254"/>
      <c r="AB502" s="254"/>
      <c r="AC502" s="255"/>
      <c r="AD502" s="256">
        <f>AM462-AD470-AD496-AD499</f>
        <v>-403200</v>
      </c>
      <c r="AE502" s="256"/>
      <c r="AF502" s="256"/>
      <c r="AG502" s="256"/>
      <c r="AH502" s="256"/>
      <c r="AI502" s="256"/>
      <c r="AJ502" s="256"/>
      <c r="AM502" s="257" t="e">
        <f>IF(AD502=0,"",AD502/$AM$462)</f>
        <v>#DIV/0!</v>
      </c>
      <c r="AN502" s="257"/>
      <c r="AO502" s="257"/>
      <c r="AP502" s="257"/>
      <c r="AQ502" s="257"/>
      <c r="AR502" s="257"/>
      <c r="AS502" s="257"/>
    </row>
    <row r="503" spans="1:50" ht="9" customHeight="1" x14ac:dyDescent="0.3">
      <c r="E503" s="253"/>
      <c r="F503" s="254"/>
      <c r="G503" s="254"/>
      <c r="H503" s="254"/>
      <c r="I503" s="254"/>
      <c r="J503" s="254"/>
      <c r="K503" s="254"/>
      <c r="L503" s="254"/>
      <c r="M503" s="254"/>
      <c r="N503" s="254"/>
      <c r="O503" s="254"/>
      <c r="P503" s="254"/>
      <c r="Q503" s="254"/>
      <c r="R503" s="254"/>
      <c r="S503" s="254"/>
      <c r="T503" s="254"/>
      <c r="U503" s="254"/>
      <c r="V503" s="254"/>
      <c r="W503" s="254"/>
      <c r="X503" s="254"/>
      <c r="Y503" s="254"/>
      <c r="Z503" s="254"/>
      <c r="AA503" s="254"/>
      <c r="AB503" s="254"/>
      <c r="AC503" s="255"/>
      <c r="AD503" s="256"/>
      <c r="AE503" s="256"/>
      <c r="AF503" s="256"/>
      <c r="AG503" s="256"/>
      <c r="AH503" s="256"/>
      <c r="AI503" s="256"/>
      <c r="AJ503" s="256"/>
      <c r="AM503" s="257"/>
      <c r="AN503" s="257"/>
      <c r="AO503" s="257"/>
      <c r="AP503" s="257"/>
      <c r="AQ503" s="257"/>
      <c r="AR503" s="257"/>
      <c r="AS503" s="257"/>
    </row>
    <row r="505" spans="1:50" ht="9" customHeight="1" x14ac:dyDescent="0.3">
      <c r="A505" s="309" t="str">
        <f>$L$94</f>
        <v>Le développement des actions collectives de prévention de la perte d'autonomie de l'ASEPT Bretagne dans le Morbihan</v>
      </c>
      <c r="B505" s="309"/>
      <c r="C505" s="309"/>
      <c r="D505" s="309"/>
      <c r="E505" s="309"/>
      <c r="F505" s="309"/>
      <c r="G505" s="309"/>
      <c r="H505" s="309"/>
      <c r="I505" s="309"/>
      <c r="J505" s="309"/>
      <c r="K505" s="309"/>
      <c r="L505" s="309"/>
      <c r="M505" s="309"/>
      <c r="N505" s="309"/>
      <c r="O505" s="309"/>
      <c r="P505" s="309"/>
      <c r="Q505" s="309"/>
      <c r="R505" s="309"/>
      <c r="S505" s="309"/>
      <c r="T505" s="309"/>
      <c r="U505" s="309"/>
      <c r="V505" s="309"/>
      <c r="W505" s="309"/>
      <c r="X505" s="309"/>
      <c r="Y505" s="309"/>
      <c r="Z505" s="309"/>
      <c r="AA505" s="309"/>
      <c r="AB505" s="309"/>
      <c r="AC505" s="309"/>
      <c r="AD505" s="309"/>
      <c r="AE505" s="309"/>
      <c r="AF505" s="309"/>
      <c r="AG505" s="309"/>
      <c r="AH505" s="309"/>
      <c r="AI505" s="309"/>
      <c r="AJ505" s="309"/>
      <c r="AK505" s="309"/>
      <c r="AL505" s="309"/>
      <c r="AM505" s="309"/>
      <c r="AN505" s="309"/>
      <c r="AO505" s="309"/>
      <c r="AP505" s="309"/>
      <c r="AQ505" s="309"/>
      <c r="AR505" s="309"/>
      <c r="AS505" s="309"/>
      <c r="AT505" s="309"/>
      <c r="AU505" s="309"/>
    </row>
    <row r="506" spans="1:50" ht="9" customHeight="1" x14ac:dyDescent="0.3">
      <c r="A506" s="309"/>
      <c r="B506" s="309"/>
      <c r="C506" s="309"/>
      <c r="D506" s="309"/>
      <c r="E506" s="309"/>
      <c r="F506" s="309"/>
      <c r="G506" s="309"/>
      <c r="H506" s="309"/>
      <c r="I506" s="309"/>
      <c r="J506" s="309"/>
      <c r="K506" s="309"/>
      <c r="L506" s="309"/>
      <c r="M506" s="309"/>
      <c r="N506" s="309"/>
      <c r="O506" s="309"/>
      <c r="P506" s="309"/>
      <c r="Q506" s="309"/>
      <c r="R506" s="309"/>
      <c r="S506" s="309"/>
      <c r="T506" s="309"/>
      <c r="U506" s="309"/>
      <c r="V506" s="309"/>
      <c r="W506" s="309"/>
      <c r="X506" s="309"/>
      <c r="Y506" s="309"/>
      <c r="Z506" s="309"/>
      <c r="AA506" s="309"/>
      <c r="AB506" s="309"/>
      <c r="AC506" s="309"/>
      <c r="AD506" s="309"/>
      <c r="AE506" s="309"/>
      <c r="AF506" s="309"/>
      <c r="AG506" s="309"/>
      <c r="AH506" s="309"/>
      <c r="AI506" s="309"/>
      <c r="AJ506" s="309"/>
      <c r="AK506" s="309"/>
      <c r="AL506" s="309"/>
      <c r="AM506" s="309"/>
      <c r="AN506" s="309"/>
      <c r="AO506" s="309"/>
      <c r="AP506" s="309"/>
      <c r="AQ506" s="309"/>
      <c r="AR506" s="309"/>
      <c r="AS506" s="309"/>
      <c r="AT506" s="309"/>
      <c r="AU506" s="309"/>
    </row>
    <row r="507" spans="1:50" ht="9" customHeight="1" x14ac:dyDescent="0.3">
      <c r="A507" s="309"/>
      <c r="B507" s="309"/>
      <c r="C507" s="309"/>
      <c r="D507" s="309"/>
      <c r="E507" s="309"/>
      <c r="F507" s="309"/>
      <c r="G507" s="309"/>
      <c r="H507" s="309"/>
      <c r="I507" s="309"/>
      <c r="J507" s="309"/>
      <c r="K507" s="309"/>
      <c r="L507" s="309"/>
      <c r="M507" s="309"/>
      <c r="N507" s="309"/>
      <c r="O507" s="309"/>
      <c r="P507" s="309"/>
      <c r="Q507" s="309"/>
      <c r="R507" s="309"/>
      <c r="S507" s="309"/>
      <c r="T507" s="309"/>
      <c r="U507" s="309"/>
      <c r="V507" s="309"/>
      <c r="W507" s="309"/>
      <c r="X507" s="309"/>
      <c r="Y507" s="309"/>
      <c r="Z507" s="309"/>
      <c r="AA507" s="309"/>
      <c r="AB507" s="309"/>
      <c r="AC507" s="309"/>
      <c r="AD507" s="309"/>
      <c r="AE507" s="309"/>
      <c r="AF507" s="309"/>
      <c r="AG507" s="309"/>
      <c r="AH507" s="309"/>
      <c r="AI507" s="309"/>
      <c r="AJ507" s="309"/>
      <c r="AK507" s="309"/>
      <c r="AL507" s="309"/>
      <c r="AM507" s="309"/>
      <c r="AN507" s="309"/>
      <c r="AO507" s="309"/>
      <c r="AP507" s="309"/>
      <c r="AQ507" s="309"/>
      <c r="AR507" s="309"/>
      <c r="AS507" s="309"/>
      <c r="AT507" s="309"/>
      <c r="AU507" s="309"/>
    </row>
    <row r="508" spans="1:50" ht="9" customHeight="1" x14ac:dyDescent="0.3">
      <c r="D508" s="48"/>
      <c r="E508" s="48"/>
      <c r="F508" s="48"/>
      <c r="G508" s="48"/>
      <c r="H508" s="48"/>
      <c r="I508" s="48"/>
      <c r="J508" s="48"/>
      <c r="K508" s="48"/>
      <c r="L508" s="48"/>
      <c r="M508" s="48"/>
      <c r="N508" s="48"/>
      <c r="O508" s="48"/>
      <c r="P508" s="48"/>
      <c r="Q508" s="48"/>
      <c r="R508" s="55"/>
      <c r="S508" s="48"/>
      <c r="T508" s="48"/>
      <c r="U508" s="48"/>
      <c r="V508" s="48"/>
      <c r="W508" s="48"/>
      <c r="X508" s="48"/>
      <c r="Y508" s="48"/>
      <c r="Z508" s="48"/>
      <c r="AA508" s="48"/>
      <c r="AB508" s="48"/>
      <c r="AC508" s="48"/>
      <c r="AD508" s="48"/>
      <c r="AE508" s="48"/>
      <c r="AF508" s="48"/>
      <c r="AG508" s="48"/>
      <c r="AH508" s="55"/>
      <c r="AI508" s="48"/>
      <c r="AJ508" s="48"/>
      <c r="AK508" s="48"/>
      <c r="AL508" s="48"/>
      <c r="AM508" s="48"/>
      <c r="AN508" s="48"/>
      <c r="AO508" s="48"/>
      <c r="AP508" s="48"/>
      <c r="AQ508" s="48"/>
      <c r="AR508" s="48"/>
      <c r="AS508" s="48"/>
      <c r="AT508" s="48"/>
      <c r="AU508" s="48"/>
    </row>
    <row r="509" spans="1:50" ht="9" customHeight="1" x14ac:dyDescent="0.3">
      <c r="D509" s="310" t="s">
        <v>162</v>
      </c>
      <c r="E509" s="310"/>
      <c r="F509" s="310"/>
      <c r="G509" s="310"/>
      <c r="H509" s="310"/>
      <c r="I509" s="310"/>
      <c r="J509" s="310"/>
      <c r="K509" s="310"/>
      <c r="L509" s="310"/>
      <c r="M509" s="310"/>
      <c r="N509" s="310"/>
      <c r="O509" s="310"/>
      <c r="P509" s="310"/>
      <c r="Q509" s="310"/>
      <c r="R509" s="310"/>
      <c r="S509" s="310"/>
      <c r="T509" s="310"/>
      <c r="U509" s="310"/>
      <c r="V509" s="310"/>
      <c r="W509" s="310"/>
      <c r="X509" s="310"/>
      <c r="Y509" s="310"/>
      <c r="Z509" s="310"/>
      <c r="AA509" s="310"/>
      <c r="AB509" s="310"/>
      <c r="AC509" s="310"/>
      <c r="AD509" s="310"/>
      <c r="AE509" s="310"/>
      <c r="AF509" s="310"/>
      <c r="AG509" s="310"/>
      <c r="AH509" s="310"/>
      <c r="AI509" s="310"/>
      <c r="AJ509" s="310"/>
      <c r="AK509" s="310"/>
      <c r="AL509" s="310"/>
      <c r="AM509" s="310"/>
      <c r="AN509" s="310"/>
      <c r="AO509" s="310"/>
      <c r="AP509" s="310"/>
      <c r="AQ509" s="310"/>
      <c r="AR509" s="310"/>
      <c r="AS509" s="310"/>
      <c r="AT509" s="310"/>
      <c r="AU509" s="310"/>
    </row>
    <row r="510" spans="1:50" ht="9" customHeight="1" x14ac:dyDescent="0.3">
      <c r="D510" s="310"/>
      <c r="E510" s="310"/>
      <c r="F510" s="310"/>
      <c r="G510" s="310"/>
      <c r="H510" s="310"/>
      <c r="I510" s="310"/>
      <c r="J510" s="310"/>
      <c r="K510" s="310"/>
      <c r="L510" s="310"/>
      <c r="M510" s="310"/>
      <c r="N510" s="310"/>
      <c r="O510" s="310"/>
      <c r="P510" s="310"/>
      <c r="Q510" s="310"/>
      <c r="R510" s="310"/>
      <c r="S510" s="310"/>
      <c r="T510" s="310"/>
      <c r="U510" s="310"/>
      <c r="V510" s="310"/>
      <c r="W510" s="310"/>
      <c r="X510" s="310"/>
      <c r="Y510" s="310"/>
      <c r="Z510" s="310"/>
      <c r="AA510" s="310"/>
      <c r="AB510" s="310"/>
      <c r="AC510" s="310"/>
      <c r="AD510" s="310"/>
      <c r="AE510" s="310"/>
      <c r="AF510" s="310"/>
      <c r="AG510" s="310"/>
      <c r="AH510" s="310"/>
      <c r="AI510" s="310"/>
      <c r="AJ510" s="310"/>
      <c r="AK510" s="310"/>
      <c r="AL510" s="310"/>
      <c r="AM510" s="310"/>
      <c r="AN510" s="310"/>
      <c r="AO510" s="310"/>
      <c r="AP510" s="310"/>
      <c r="AQ510" s="310"/>
      <c r="AR510" s="310"/>
      <c r="AS510" s="310"/>
      <c r="AT510" s="310"/>
      <c r="AU510" s="310"/>
    </row>
    <row r="512" spans="1:50" ht="9" customHeight="1" x14ac:dyDescent="0.3">
      <c r="B512" s="269" t="s">
        <v>53</v>
      </c>
      <c r="C512" s="269"/>
      <c r="D512" s="270" t="s">
        <v>131</v>
      </c>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70"/>
      <c r="AE512" s="270"/>
      <c r="AF512" s="270"/>
      <c r="AG512" s="270"/>
      <c r="AH512" s="270"/>
      <c r="AI512" s="270"/>
      <c r="AJ512" s="270"/>
      <c r="AK512" s="270"/>
      <c r="AL512" s="270"/>
      <c r="AM512" s="270"/>
      <c r="AN512" s="270"/>
      <c r="AO512" s="270"/>
      <c r="AP512" s="270"/>
      <c r="AQ512" s="270"/>
      <c r="AR512" s="270"/>
      <c r="AS512" s="270"/>
      <c r="AT512" s="270"/>
      <c r="AU512" s="270"/>
      <c r="AV512" s="270"/>
      <c r="AW512" s="59"/>
      <c r="AX512" s="43"/>
    </row>
    <row r="513" spans="2:50" ht="9" customHeight="1" x14ac:dyDescent="0.3">
      <c r="B513" s="269"/>
      <c r="C513" s="269"/>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270"/>
      <c r="AE513" s="270"/>
      <c r="AF513" s="270"/>
      <c r="AG513" s="270"/>
      <c r="AH513" s="270"/>
      <c r="AI513" s="270"/>
      <c r="AJ513" s="270"/>
      <c r="AK513" s="270"/>
      <c r="AL513" s="270"/>
      <c r="AM513" s="270"/>
      <c r="AN513" s="270"/>
      <c r="AO513" s="270"/>
      <c r="AP513" s="270"/>
      <c r="AQ513" s="270"/>
      <c r="AR513" s="270"/>
      <c r="AS513" s="270"/>
      <c r="AT513" s="270"/>
      <c r="AU513" s="270"/>
      <c r="AV513" s="270"/>
      <c r="AW513" s="59"/>
      <c r="AX513" s="43"/>
    </row>
    <row r="514" spans="2:50" ht="9" customHeight="1" x14ac:dyDescent="0.3">
      <c r="C514" s="273"/>
      <c r="D514" s="303"/>
      <c r="E514" s="271" t="s">
        <v>132</v>
      </c>
      <c r="F514" s="272"/>
      <c r="G514" s="272"/>
      <c r="H514" s="272"/>
      <c r="I514" s="272"/>
      <c r="J514" s="272"/>
      <c r="K514" s="272"/>
      <c r="L514" s="272"/>
      <c r="M514" s="272"/>
      <c r="N514" s="272"/>
      <c r="O514" s="272"/>
      <c r="P514" s="272"/>
      <c r="Q514" s="272"/>
      <c r="R514" s="272"/>
      <c r="S514" s="272"/>
      <c r="T514" s="272"/>
      <c r="U514" s="272"/>
      <c r="V514" s="272"/>
      <c r="W514" s="272"/>
      <c r="X514" s="272"/>
      <c r="Y514" s="272"/>
      <c r="Z514" s="272"/>
      <c r="AA514" s="272"/>
      <c r="AB514" s="272"/>
      <c r="AC514" s="273"/>
      <c r="AD514" s="277" t="s">
        <v>134</v>
      </c>
      <c r="AE514" s="277"/>
      <c r="AF514" s="277"/>
      <c r="AG514" s="277"/>
      <c r="AH514" s="277"/>
      <c r="AI514" s="277"/>
      <c r="AJ514" s="277"/>
      <c r="AK514" s="305" t="s">
        <v>135</v>
      </c>
      <c r="AL514" s="306"/>
      <c r="AM514" s="277" t="s">
        <v>133</v>
      </c>
      <c r="AN514" s="277"/>
      <c r="AO514" s="277"/>
      <c r="AP514" s="277"/>
      <c r="AQ514" s="277"/>
      <c r="AR514" s="277"/>
      <c r="AS514" s="277"/>
    </row>
    <row r="515" spans="2:50" ht="9" customHeight="1" x14ac:dyDescent="0.3">
      <c r="C515" s="276"/>
      <c r="D515" s="304"/>
      <c r="E515" s="274"/>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6"/>
      <c r="AD515" s="278"/>
      <c r="AE515" s="278"/>
      <c r="AF515" s="278"/>
      <c r="AG515" s="278"/>
      <c r="AH515" s="278"/>
      <c r="AI515" s="278"/>
      <c r="AJ515" s="278"/>
      <c r="AK515" s="307"/>
      <c r="AL515" s="308"/>
      <c r="AM515" s="278"/>
      <c r="AN515" s="278"/>
      <c r="AO515" s="278"/>
      <c r="AP515" s="278"/>
      <c r="AQ515" s="278"/>
      <c r="AR515" s="278"/>
      <c r="AS515" s="278"/>
    </row>
    <row r="516" spans="2:50" ht="9" customHeight="1" x14ac:dyDescent="0.3">
      <c r="C516" s="290">
        <f>IF(ISBLANK(E516),"",1)</f>
        <v>1</v>
      </c>
      <c r="D516" s="291"/>
      <c r="E516" s="300" t="s">
        <v>151</v>
      </c>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2"/>
      <c r="AD516" s="286">
        <f>19740</f>
        <v>19740</v>
      </c>
      <c r="AE516" s="286"/>
      <c r="AF516" s="286"/>
      <c r="AG516" s="286"/>
      <c r="AH516" s="286"/>
      <c r="AI516" s="286"/>
      <c r="AJ516" s="286"/>
      <c r="AK516" s="287">
        <v>3</v>
      </c>
      <c r="AL516" s="288"/>
      <c r="AM516" s="286">
        <f>AD516*AK516</f>
        <v>59220</v>
      </c>
      <c r="AN516" s="286"/>
      <c r="AO516" s="286"/>
      <c r="AP516" s="286"/>
      <c r="AQ516" s="286"/>
      <c r="AR516" s="286"/>
      <c r="AS516" s="286"/>
    </row>
    <row r="517" spans="2:50" ht="9" customHeight="1" x14ac:dyDescent="0.3">
      <c r="C517" s="290"/>
      <c r="D517" s="291"/>
      <c r="E517" s="300"/>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2"/>
      <c r="AD517" s="286"/>
      <c r="AE517" s="286"/>
      <c r="AF517" s="286"/>
      <c r="AG517" s="286"/>
      <c r="AH517" s="286"/>
      <c r="AI517" s="286"/>
      <c r="AJ517" s="286"/>
      <c r="AK517" s="287"/>
      <c r="AL517" s="288"/>
      <c r="AM517" s="286"/>
      <c r="AN517" s="286"/>
      <c r="AO517" s="286"/>
      <c r="AP517" s="286"/>
      <c r="AQ517" s="286"/>
      <c r="AR517" s="286"/>
      <c r="AS517" s="286"/>
    </row>
    <row r="518" spans="2:50" ht="9" customHeight="1" x14ac:dyDescent="0.3">
      <c r="C518" s="298">
        <f>IF(ISBLANK(E518),"",C516+1)</f>
        <v>2</v>
      </c>
      <c r="D518" s="299"/>
      <c r="E518" s="292" t="s">
        <v>152</v>
      </c>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4"/>
      <c r="AD518" s="295">
        <v>3390</v>
      </c>
      <c r="AE518" s="295"/>
      <c r="AF518" s="295"/>
      <c r="AG518" s="295"/>
      <c r="AH518" s="295"/>
      <c r="AI518" s="295"/>
      <c r="AJ518" s="295"/>
      <c r="AK518" s="296">
        <v>3</v>
      </c>
      <c r="AL518" s="297"/>
      <c r="AM518" s="295">
        <f>IF(C518="","",AD518*AK518)</f>
        <v>10170</v>
      </c>
      <c r="AN518" s="295"/>
      <c r="AO518" s="295"/>
      <c r="AP518" s="295"/>
      <c r="AQ518" s="295"/>
      <c r="AR518" s="295"/>
      <c r="AS518" s="295"/>
    </row>
    <row r="519" spans="2:50" ht="9" customHeight="1" x14ac:dyDescent="0.3">
      <c r="C519" s="298"/>
      <c r="D519" s="299"/>
      <c r="E519" s="292"/>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4"/>
      <c r="AD519" s="295"/>
      <c r="AE519" s="295"/>
      <c r="AF519" s="295"/>
      <c r="AG519" s="295"/>
      <c r="AH519" s="295"/>
      <c r="AI519" s="295"/>
      <c r="AJ519" s="295"/>
      <c r="AK519" s="296"/>
      <c r="AL519" s="297"/>
      <c r="AM519" s="295"/>
      <c r="AN519" s="295"/>
      <c r="AO519" s="295"/>
      <c r="AP519" s="295"/>
      <c r="AQ519" s="295"/>
      <c r="AR519" s="295"/>
      <c r="AS519" s="295"/>
    </row>
    <row r="520" spans="2:50" ht="9" customHeight="1" x14ac:dyDescent="0.3">
      <c r="C520" s="290">
        <f t="shared" ref="C520" si="0">IF(ISBLANK(E520),"",C518+1)</f>
        <v>3</v>
      </c>
      <c r="D520" s="291"/>
      <c r="E520" s="300" t="s">
        <v>153</v>
      </c>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2"/>
      <c r="AD520" s="286">
        <v>2630</v>
      </c>
      <c r="AE520" s="286"/>
      <c r="AF520" s="286"/>
      <c r="AG520" s="286"/>
      <c r="AH520" s="286"/>
      <c r="AI520" s="286"/>
      <c r="AJ520" s="286"/>
      <c r="AK520" s="287">
        <v>3</v>
      </c>
      <c r="AL520" s="288"/>
      <c r="AM520" s="286">
        <f t="shared" ref="AM520" si="1">IF(C520="","",AD520*AK520)</f>
        <v>7890</v>
      </c>
      <c r="AN520" s="286"/>
      <c r="AO520" s="286"/>
      <c r="AP520" s="286"/>
      <c r="AQ520" s="286"/>
      <c r="AR520" s="286"/>
      <c r="AS520" s="286"/>
    </row>
    <row r="521" spans="2:50" ht="9" customHeight="1" x14ac:dyDescent="0.3">
      <c r="C521" s="290"/>
      <c r="D521" s="291"/>
      <c r="E521" s="300"/>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2"/>
      <c r="AD521" s="286"/>
      <c r="AE521" s="286"/>
      <c r="AF521" s="286"/>
      <c r="AG521" s="286"/>
      <c r="AH521" s="286"/>
      <c r="AI521" s="286"/>
      <c r="AJ521" s="286"/>
      <c r="AK521" s="287"/>
      <c r="AL521" s="288"/>
      <c r="AM521" s="286"/>
      <c r="AN521" s="286"/>
      <c r="AO521" s="286"/>
      <c r="AP521" s="286"/>
      <c r="AQ521" s="286"/>
      <c r="AR521" s="286"/>
      <c r="AS521" s="286"/>
    </row>
    <row r="522" spans="2:50" ht="9" customHeight="1" x14ac:dyDescent="0.3">
      <c r="C522" s="298">
        <f t="shared" ref="C522" si="2">IF(ISBLANK(E522),"",C520+1)</f>
        <v>4</v>
      </c>
      <c r="D522" s="299"/>
      <c r="E522" s="292" t="s">
        <v>154</v>
      </c>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4"/>
      <c r="AD522" s="295">
        <v>8130</v>
      </c>
      <c r="AE522" s="295"/>
      <c r="AF522" s="295"/>
      <c r="AG522" s="295"/>
      <c r="AH522" s="295"/>
      <c r="AI522" s="295"/>
      <c r="AJ522" s="295"/>
      <c r="AK522" s="296">
        <v>3</v>
      </c>
      <c r="AL522" s="297"/>
      <c r="AM522" s="295">
        <f t="shared" ref="AM522" si="3">IF(C522="","",AD522*AK522)</f>
        <v>24390</v>
      </c>
      <c r="AN522" s="295"/>
      <c r="AO522" s="295"/>
      <c r="AP522" s="295"/>
      <c r="AQ522" s="295"/>
      <c r="AR522" s="295"/>
      <c r="AS522" s="295"/>
    </row>
    <row r="523" spans="2:50" ht="9" customHeight="1" x14ac:dyDescent="0.3">
      <c r="C523" s="298"/>
      <c r="D523" s="299"/>
      <c r="E523" s="292"/>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4"/>
      <c r="AD523" s="295"/>
      <c r="AE523" s="295"/>
      <c r="AF523" s="295"/>
      <c r="AG523" s="295"/>
      <c r="AH523" s="295"/>
      <c r="AI523" s="295"/>
      <c r="AJ523" s="295"/>
      <c r="AK523" s="296"/>
      <c r="AL523" s="297"/>
      <c r="AM523" s="295"/>
      <c r="AN523" s="295"/>
      <c r="AO523" s="295"/>
      <c r="AP523" s="295"/>
      <c r="AQ523" s="295"/>
      <c r="AR523" s="295"/>
      <c r="AS523" s="295"/>
    </row>
    <row r="524" spans="2:50" ht="9" customHeight="1" x14ac:dyDescent="0.3">
      <c r="C524" s="290">
        <f t="shared" ref="C524" si="4">IF(ISBLANK(E524),"",C522+1)</f>
        <v>5</v>
      </c>
      <c r="D524" s="291"/>
      <c r="E524" s="300" t="s">
        <v>155</v>
      </c>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2"/>
      <c r="AD524" s="286">
        <v>880</v>
      </c>
      <c r="AE524" s="286"/>
      <c r="AF524" s="286"/>
      <c r="AG524" s="286"/>
      <c r="AH524" s="286"/>
      <c r="AI524" s="286"/>
      <c r="AJ524" s="286"/>
      <c r="AK524" s="287">
        <v>3</v>
      </c>
      <c r="AL524" s="288"/>
      <c r="AM524" s="286">
        <f t="shared" ref="AM524" si="5">IF(C524="","",AD524*AK524)</f>
        <v>2640</v>
      </c>
      <c r="AN524" s="286"/>
      <c r="AO524" s="286"/>
      <c r="AP524" s="286"/>
      <c r="AQ524" s="286"/>
      <c r="AR524" s="286"/>
      <c r="AS524" s="286"/>
    </row>
    <row r="525" spans="2:50" ht="9" customHeight="1" x14ac:dyDescent="0.3">
      <c r="C525" s="290"/>
      <c r="D525" s="291"/>
      <c r="E525" s="300"/>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2"/>
      <c r="AD525" s="286"/>
      <c r="AE525" s="286"/>
      <c r="AF525" s="286"/>
      <c r="AG525" s="286"/>
      <c r="AH525" s="286"/>
      <c r="AI525" s="286"/>
      <c r="AJ525" s="286"/>
      <c r="AK525" s="287"/>
      <c r="AL525" s="288"/>
      <c r="AM525" s="286"/>
      <c r="AN525" s="286"/>
      <c r="AO525" s="286"/>
      <c r="AP525" s="286"/>
      <c r="AQ525" s="286"/>
      <c r="AR525" s="286"/>
      <c r="AS525" s="286"/>
    </row>
    <row r="526" spans="2:50" ht="9" customHeight="1" x14ac:dyDescent="0.3">
      <c r="C526" s="298">
        <f t="shared" ref="C526" si="6">IF(ISBLANK(E526),"",C524+1)</f>
        <v>6</v>
      </c>
      <c r="D526" s="299"/>
      <c r="E526" s="292" t="s">
        <v>156</v>
      </c>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4"/>
      <c r="AD526" s="295">
        <v>880</v>
      </c>
      <c r="AE526" s="295"/>
      <c r="AF526" s="295"/>
      <c r="AG526" s="295"/>
      <c r="AH526" s="295"/>
      <c r="AI526" s="295"/>
      <c r="AJ526" s="295"/>
      <c r="AK526" s="296">
        <v>3</v>
      </c>
      <c r="AL526" s="297"/>
      <c r="AM526" s="295">
        <f t="shared" ref="AM526" si="7">IF(C526="","",AD526*AK526)</f>
        <v>2640</v>
      </c>
      <c r="AN526" s="295"/>
      <c r="AO526" s="295"/>
      <c r="AP526" s="295"/>
      <c r="AQ526" s="295"/>
      <c r="AR526" s="295"/>
      <c r="AS526" s="295"/>
    </row>
    <row r="527" spans="2:50" ht="9" customHeight="1" x14ac:dyDescent="0.3">
      <c r="C527" s="298"/>
      <c r="D527" s="299"/>
      <c r="E527" s="292"/>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4"/>
      <c r="AD527" s="295"/>
      <c r="AE527" s="295"/>
      <c r="AF527" s="295"/>
      <c r="AG527" s="295"/>
      <c r="AH527" s="295"/>
      <c r="AI527" s="295"/>
      <c r="AJ527" s="295"/>
      <c r="AK527" s="296"/>
      <c r="AL527" s="297"/>
      <c r="AM527" s="295"/>
      <c r="AN527" s="295"/>
      <c r="AO527" s="295"/>
      <c r="AP527" s="295"/>
      <c r="AQ527" s="295"/>
      <c r="AR527" s="295"/>
      <c r="AS527" s="295"/>
    </row>
    <row r="528" spans="2:50" ht="9" customHeight="1" x14ac:dyDescent="0.3">
      <c r="C528" s="290">
        <f t="shared" ref="C528" si="8">IF(ISBLANK(E528),"",C526+1)</f>
        <v>7</v>
      </c>
      <c r="D528" s="291"/>
      <c r="E528" s="300" t="s">
        <v>157</v>
      </c>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2"/>
      <c r="AD528" s="286">
        <v>6910</v>
      </c>
      <c r="AE528" s="286"/>
      <c r="AF528" s="286"/>
      <c r="AG528" s="286"/>
      <c r="AH528" s="286"/>
      <c r="AI528" s="286"/>
      <c r="AJ528" s="286"/>
      <c r="AK528" s="287">
        <v>3</v>
      </c>
      <c r="AL528" s="288"/>
      <c r="AM528" s="286">
        <f t="shared" ref="AM528" si="9">IF(C528="","",AD528*AK528)</f>
        <v>20730</v>
      </c>
      <c r="AN528" s="286"/>
      <c r="AO528" s="286"/>
      <c r="AP528" s="286"/>
      <c r="AQ528" s="286"/>
      <c r="AR528" s="286"/>
      <c r="AS528" s="286"/>
    </row>
    <row r="529" spans="3:45" ht="9" customHeight="1" x14ac:dyDescent="0.3">
      <c r="C529" s="290"/>
      <c r="D529" s="291"/>
      <c r="E529" s="300"/>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2"/>
      <c r="AD529" s="286"/>
      <c r="AE529" s="286"/>
      <c r="AF529" s="286"/>
      <c r="AG529" s="286"/>
      <c r="AH529" s="286"/>
      <c r="AI529" s="286"/>
      <c r="AJ529" s="286"/>
      <c r="AK529" s="287"/>
      <c r="AL529" s="288"/>
      <c r="AM529" s="286"/>
      <c r="AN529" s="286"/>
      <c r="AO529" s="286"/>
      <c r="AP529" s="286"/>
      <c r="AQ529" s="286"/>
      <c r="AR529" s="286"/>
      <c r="AS529" s="286"/>
    </row>
    <row r="530" spans="3:45" ht="9" customHeight="1" x14ac:dyDescent="0.3">
      <c r="C530" s="298">
        <f t="shared" ref="C530" si="10">IF(ISBLANK(E530),"",C528+1)</f>
        <v>8</v>
      </c>
      <c r="D530" s="299"/>
      <c r="E530" s="292" t="s">
        <v>158</v>
      </c>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4"/>
      <c r="AD530" s="295">
        <v>1940</v>
      </c>
      <c r="AE530" s="295"/>
      <c r="AF530" s="295"/>
      <c r="AG530" s="295"/>
      <c r="AH530" s="295"/>
      <c r="AI530" s="295"/>
      <c r="AJ530" s="295"/>
      <c r="AK530" s="296">
        <v>3</v>
      </c>
      <c r="AL530" s="297"/>
      <c r="AM530" s="295">
        <f t="shared" ref="AM530" si="11">IF(C530="","",AD530*AK530)</f>
        <v>5820</v>
      </c>
      <c r="AN530" s="295"/>
      <c r="AO530" s="295"/>
      <c r="AP530" s="295"/>
      <c r="AQ530" s="295"/>
      <c r="AR530" s="295"/>
      <c r="AS530" s="295"/>
    </row>
    <row r="531" spans="3:45" ht="9" customHeight="1" x14ac:dyDescent="0.3">
      <c r="C531" s="298"/>
      <c r="D531" s="299"/>
      <c r="E531" s="292"/>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4"/>
      <c r="AD531" s="295"/>
      <c r="AE531" s="295"/>
      <c r="AF531" s="295"/>
      <c r="AG531" s="295"/>
      <c r="AH531" s="295"/>
      <c r="AI531" s="295"/>
      <c r="AJ531" s="295"/>
      <c r="AK531" s="296"/>
      <c r="AL531" s="297"/>
      <c r="AM531" s="295"/>
      <c r="AN531" s="295"/>
      <c r="AO531" s="295"/>
      <c r="AP531" s="295"/>
      <c r="AQ531" s="295"/>
      <c r="AR531" s="295"/>
      <c r="AS531" s="295"/>
    </row>
    <row r="532" spans="3:45" ht="9" customHeight="1" x14ac:dyDescent="0.3">
      <c r="C532" s="290">
        <f t="shared" ref="C532" si="12">IF(ISBLANK(E532),"",C530+1)</f>
        <v>9</v>
      </c>
      <c r="D532" s="291"/>
      <c r="E532" s="300" t="s">
        <v>159</v>
      </c>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2"/>
      <c r="AD532" s="286">
        <v>4690</v>
      </c>
      <c r="AE532" s="286"/>
      <c r="AF532" s="286"/>
      <c r="AG532" s="286"/>
      <c r="AH532" s="286"/>
      <c r="AI532" s="286"/>
      <c r="AJ532" s="286"/>
      <c r="AK532" s="287">
        <v>3</v>
      </c>
      <c r="AL532" s="288"/>
      <c r="AM532" s="286">
        <f t="shared" ref="AM532" si="13">IF(C532="","",AD532*AK532)</f>
        <v>14070</v>
      </c>
      <c r="AN532" s="286"/>
      <c r="AO532" s="286"/>
      <c r="AP532" s="286"/>
      <c r="AQ532" s="286"/>
      <c r="AR532" s="286"/>
      <c r="AS532" s="286"/>
    </row>
    <row r="533" spans="3:45" ht="9" customHeight="1" x14ac:dyDescent="0.3">
      <c r="C533" s="290"/>
      <c r="D533" s="291"/>
      <c r="E533" s="300"/>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2"/>
      <c r="AD533" s="286"/>
      <c r="AE533" s="286"/>
      <c r="AF533" s="286"/>
      <c r="AG533" s="286"/>
      <c r="AH533" s="286"/>
      <c r="AI533" s="286"/>
      <c r="AJ533" s="286"/>
      <c r="AK533" s="287"/>
      <c r="AL533" s="288"/>
      <c r="AM533" s="286"/>
      <c r="AN533" s="286"/>
      <c r="AO533" s="286"/>
      <c r="AP533" s="286"/>
      <c r="AQ533" s="286"/>
      <c r="AR533" s="286"/>
      <c r="AS533" s="286"/>
    </row>
    <row r="534" spans="3:45" ht="9" customHeight="1" x14ac:dyDescent="0.3">
      <c r="C534" s="298">
        <f t="shared" ref="C534" si="14">IF(ISBLANK(E534),"",C532+1)</f>
        <v>10</v>
      </c>
      <c r="D534" s="299"/>
      <c r="E534" s="292" t="s">
        <v>160</v>
      </c>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4"/>
      <c r="AD534" s="295">
        <v>81600</v>
      </c>
      <c r="AE534" s="295"/>
      <c r="AF534" s="295"/>
      <c r="AG534" s="295"/>
      <c r="AH534" s="295"/>
      <c r="AI534" s="295"/>
      <c r="AJ534" s="295"/>
      <c r="AK534" s="296">
        <v>3</v>
      </c>
      <c r="AL534" s="297"/>
      <c r="AM534" s="295">
        <f t="shared" ref="AM534" si="15">IF(C534="","",AD534*AK534)</f>
        <v>244800</v>
      </c>
      <c r="AN534" s="295"/>
      <c r="AO534" s="295"/>
      <c r="AP534" s="295"/>
      <c r="AQ534" s="295"/>
      <c r="AR534" s="295"/>
      <c r="AS534" s="295"/>
    </row>
    <row r="535" spans="3:45" ht="9" customHeight="1" x14ac:dyDescent="0.3">
      <c r="C535" s="298"/>
      <c r="D535" s="299"/>
      <c r="E535" s="292"/>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4"/>
      <c r="AD535" s="295"/>
      <c r="AE535" s="295"/>
      <c r="AF535" s="295"/>
      <c r="AG535" s="295"/>
      <c r="AH535" s="295"/>
      <c r="AI535" s="295"/>
      <c r="AJ535" s="295"/>
      <c r="AK535" s="296"/>
      <c r="AL535" s="297"/>
      <c r="AM535" s="295"/>
      <c r="AN535" s="295"/>
      <c r="AO535" s="295"/>
      <c r="AP535" s="295"/>
      <c r="AQ535" s="295"/>
      <c r="AR535" s="295"/>
      <c r="AS535" s="295"/>
    </row>
    <row r="536" spans="3:45" ht="9" customHeight="1" x14ac:dyDescent="0.3">
      <c r="C536" s="290">
        <f t="shared" ref="C536" si="16">IF(ISBLANK(E536),"",C534+1)</f>
        <v>11</v>
      </c>
      <c r="D536" s="291"/>
      <c r="E536" s="300" t="s">
        <v>161</v>
      </c>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2"/>
      <c r="AD536" s="286">
        <v>3610</v>
      </c>
      <c r="AE536" s="286"/>
      <c r="AF536" s="286"/>
      <c r="AG536" s="286"/>
      <c r="AH536" s="286"/>
      <c r="AI536" s="286"/>
      <c r="AJ536" s="286"/>
      <c r="AK536" s="287">
        <v>3</v>
      </c>
      <c r="AL536" s="288"/>
      <c r="AM536" s="286">
        <f t="shared" ref="AM536" si="17">IF(C536="","",AD536*AK536)</f>
        <v>10830</v>
      </c>
      <c r="AN536" s="286"/>
      <c r="AO536" s="286"/>
      <c r="AP536" s="286"/>
      <c r="AQ536" s="286"/>
      <c r="AR536" s="286"/>
      <c r="AS536" s="286"/>
    </row>
    <row r="537" spans="3:45" ht="9" customHeight="1" x14ac:dyDescent="0.3">
      <c r="C537" s="290"/>
      <c r="D537" s="291"/>
      <c r="E537" s="300"/>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2"/>
      <c r="AD537" s="286"/>
      <c r="AE537" s="286"/>
      <c r="AF537" s="286"/>
      <c r="AG537" s="286"/>
      <c r="AH537" s="286"/>
      <c r="AI537" s="286"/>
      <c r="AJ537" s="286"/>
      <c r="AK537" s="287"/>
      <c r="AL537" s="288"/>
      <c r="AM537" s="286"/>
      <c r="AN537" s="286"/>
      <c r="AO537" s="286"/>
      <c r="AP537" s="286"/>
      <c r="AQ537" s="286"/>
      <c r="AR537" s="286"/>
      <c r="AS537" s="286"/>
    </row>
    <row r="538" spans="3:45" ht="9" customHeight="1" x14ac:dyDescent="0.3">
      <c r="C538" s="298" t="str">
        <f t="shared" ref="C538" si="18">IF(ISBLANK(E538),"",C536+1)</f>
        <v/>
      </c>
      <c r="D538" s="299"/>
      <c r="E538" s="300"/>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2"/>
      <c r="AD538" s="286"/>
      <c r="AE538" s="286"/>
      <c r="AF538" s="286"/>
      <c r="AG538" s="286"/>
      <c r="AH538" s="286"/>
      <c r="AI538" s="286"/>
      <c r="AJ538" s="286"/>
      <c r="AK538" s="287"/>
      <c r="AL538" s="288"/>
      <c r="AM538" s="286" t="str">
        <f t="shared" ref="AM538" si="19">IF(C538="","",AD538*AK538)</f>
        <v/>
      </c>
      <c r="AN538" s="286"/>
      <c r="AO538" s="286"/>
      <c r="AP538" s="286"/>
      <c r="AQ538" s="286"/>
      <c r="AR538" s="286"/>
      <c r="AS538" s="286"/>
    </row>
    <row r="539" spans="3:45" ht="9" customHeight="1" x14ac:dyDescent="0.3">
      <c r="C539" s="298"/>
      <c r="D539" s="299"/>
      <c r="E539" s="300"/>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2"/>
      <c r="AD539" s="286"/>
      <c r="AE539" s="286"/>
      <c r="AF539" s="286"/>
      <c r="AG539" s="286"/>
      <c r="AH539" s="286"/>
      <c r="AI539" s="286"/>
      <c r="AJ539" s="286"/>
      <c r="AK539" s="287"/>
      <c r="AL539" s="288"/>
      <c r="AM539" s="286"/>
      <c r="AN539" s="286"/>
      <c r="AO539" s="286"/>
      <c r="AP539" s="286"/>
      <c r="AQ539" s="286"/>
      <c r="AR539" s="286"/>
      <c r="AS539" s="286"/>
    </row>
    <row r="540" spans="3:45" ht="9" customHeight="1" x14ac:dyDescent="0.3">
      <c r="C540" s="290" t="str">
        <f t="shared" ref="C540" si="20">IF(ISBLANK(E540),"",C538+1)</f>
        <v/>
      </c>
      <c r="D540" s="291"/>
      <c r="E540" s="292"/>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4"/>
      <c r="AD540" s="295"/>
      <c r="AE540" s="295"/>
      <c r="AF540" s="295"/>
      <c r="AG540" s="295"/>
      <c r="AH540" s="295"/>
      <c r="AI540" s="295"/>
      <c r="AJ540" s="295"/>
      <c r="AK540" s="296"/>
      <c r="AL540" s="297"/>
      <c r="AM540" s="295" t="str">
        <f t="shared" ref="AM540" si="21">IF(C540="","",AD540*AK540)</f>
        <v/>
      </c>
      <c r="AN540" s="295"/>
      <c r="AO540" s="295"/>
      <c r="AP540" s="295"/>
      <c r="AQ540" s="295"/>
      <c r="AR540" s="295"/>
      <c r="AS540" s="295"/>
    </row>
    <row r="541" spans="3:45" ht="9" customHeight="1" x14ac:dyDescent="0.3">
      <c r="C541" s="290"/>
      <c r="D541" s="291"/>
      <c r="E541" s="292"/>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4"/>
      <c r="AD541" s="295"/>
      <c r="AE541" s="295"/>
      <c r="AF541" s="295"/>
      <c r="AG541" s="295"/>
      <c r="AH541" s="295"/>
      <c r="AI541" s="295"/>
      <c r="AJ541" s="295"/>
      <c r="AK541" s="296"/>
      <c r="AL541" s="297"/>
      <c r="AM541" s="295"/>
      <c r="AN541" s="295"/>
      <c r="AO541" s="295"/>
      <c r="AP541" s="295"/>
      <c r="AQ541" s="295"/>
      <c r="AR541" s="295"/>
      <c r="AS541" s="295"/>
    </row>
    <row r="542" spans="3:45" ht="9" customHeight="1" x14ac:dyDescent="0.3">
      <c r="C542" s="298" t="str">
        <f t="shared" ref="C542" si="22">IF(ISBLANK(E542),"",C540+1)</f>
        <v/>
      </c>
      <c r="D542" s="299"/>
      <c r="E542" s="300"/>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2"/>
      <c r="AD542" s="286"/>
      <c r="AE542" s="286"/>
      <c r="AF542" s="286"/>
      <c r="AG542" s="286"/>
      <c r="AH542" s="286"/>
      <c r="AI542" s="286"/>
      <c r="AJ542" s="286"/>
      <c r="AK542" s="287"/>
      <c r="AL542" s="288"/>
      <c r="AM542" s="286" t="str">
        <f t="shared" ref="AM542" si="23">IF(C542="","",AD542*AK542)</f>
        <v/>
      </c>
      <c r="AN542" s="286"/>
      <c r="AO542" s="286"/>
      <c r="AP542" s="286"/>
      <c r="AQ542" s="286"/>
      <c r="AR542" s="286"/>
      <c r="AS542" s="286"/>
    </row>
    <row r="543" spans="3:45" ht="9" customHeight="1" x14ac:dyDescent="0.3">
      <c r="C543" s="298"/>
      <c r="D543" s="299"/>
      <c r="E543" s="300"/>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2"/>
      <c r="AD543" s="286"/>
      <c r="AE543" s="286"/>
      <c r="AF543" s="286"/>
      <c r="AG543" s="286"/>
      <c r="AH543" s="286"/>
      <c r="AI543" s="286"/>
      <c r="AJ543" s="286"/>
      <c r="AK543" s="287"/>
      <c r="AL543" s="288"/>
      <c r="AM543" s="286"/>
      <c r="AN543" s="286"/>
      <c r="AO543" s="286"/>
      <c r="AP543" s="286"/>
      <c r="AQ543" s="286"/>
      <c r="AR543" s="286"/>
      <c r="AS543" s="286"/>
    </row>
    <row r="544" spans="3:45" ht="9" customHeight="1" x14ac:dyDescent="0.3">
      <c r="C544" s="290" t="str">
        <f t="shared" ref="C544" si="24">IF(ISBLANK(E544),"",C542+1)</f>
        <v/>
      </c>
      <c r="D544" s="291"/>
      <c r="E544" s="292"/>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4"/>
      <c r="AD544" s="295"/>
      <c r="AE544" s="295"/>
      <c r="AF544" s="295"/>
      <c r="AG544" s="295"/>
      <c r="AH544" s="295"/>
      <c r="AI544" s="295"/>
      <c r="AJ544" s="295"/>
      <c r="AK544" s="296"/>
      <c r="AL544" s="297"/>
      <c r="AM544" s="295" t="str">
        <f t="shared" ref="AM544" si="25">IF(C544="","",AD544*AK544)</f>
        <v/>
      </c>
      <c r="AN544" s="295"/>
      <c r="AO544" s="295"/>
      <c r="AP544" s="295"/>
      <c r="AQ544" s="295"/>
      <c r="AR544" s="295"/>
      <c r="AS544" s="295"/>
    </row>
    <row r="545" spans="2:50" ht="9" customHeight="1" x14ac:dyDescent="0.3">
      <c r="C545" s="290"/>
      <c r="D545" s="291"/>
      <c r="E545" s="292"/>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4"/>
      <c r="AD545" s="295"/>
      <c r="AE545" s="295"/>
      <c r="AF545" s="295"/>
      <c r="AG545" s="295"/>
      <c r="AH545" s="295"/>
      <c r="AI545" s="295"/>
      <c r="AJ545" s="295"/>
      <c r="AK545" s="296"/>
      <c r="AL545" s="297"/>
      <c r="AM545" s="295"/>
      <c r="AN545" s="295"/>
      <c r="AO545" s="295"/>
      <c r="AP545" s="295"/>
      <c r="AQ545" s="295"/>
      <c r="AR545" s="295"/>
      <c r="AS545" s="295"/>
    </row>
    <row r="546" spans="2:50" ht="9" customHeight="1" x14ac:dyDescent="0.3">
      <c r="C546" s="279"/>
      <c r="D546" s="280"/>
      <c r="E546" s="283" t="s">
        <v>136</v>
      </c>
      <c r="F546" s="284"/>
      <c r="G546" s="284"/>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5"/>
      <c r="AD546" s="286"/>
      <c r="AE546" s="286"/>
      <c r="AF546" s="286"/>
      <c r="AG546" s="286"/>
      <c r="AH546" s="286"/>
      <c r="AI546" s="286"/>
      <c r="AJ546" s="286"/>
      <c r="AK546" s="287"/>
      <c r="AL546" s="288"/>
      <c r="AM546" s="289">
        <f>SUM(AM516:AS545)</f>
        <v>403200</v>
      </c>
      <c r="AN546" s="289"/>
      <c r="AO546" s="289"/>
      <c r="AP546" s="289"/>
      <c r="AQ546" s="289"/>
      <c r="AR546" s="289"/>
      <c r="AS546" s="289"/>
    </row>
    <row r="547" spans="2:50" ht="9" customHeight="1" x14ac:dyDescent="0.3">
      <c r="C547" s="281"/>
      <c r="D547" s="282"/>
      <c r="E547" s="283"/>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5"/>
      <c r="AD547" s="286"/>
      <c r="AE547" s="286"/>
      <c r="AF547" s="286"/>
      <c r="AG547" s="286"/>
      <c r="AH547" s="286"/>
      <c r="AI547" s="286"/>
      <c r="AJ547" s="286"/>
      <c r="AK547" s="287"/>
      <c r="AL547" s="288"/>
      <c r="AM547" s="289"/>
      <c r="AN547" s="289"/>
      <c r="AO547" s="289"/>
      <c r="AP547" s="289"/>
      <c r="AQ547" s="289"/>
      <c r="AR547" s="289"/>
      <c r="AS547" s="289"/>
    </row>
    <row r="549" spans="2:50" ht="9" customHeight="1" x14ac:dyDescent="0.3">
      <c r="B549" s="269" t="s">
        <v>53</v>
      </c>
      <c r="C549" s="269"/>
      <c r="D549" s="270" t="s">
        <v>163</v>
      </c>
      <c r="E549" s="270"/>
      <c r="F549" s="270"/>
      <c r="G549" s="270"/>
      <c r="H549" s="270"/>
      <c r="I549" s="270"/>
      <c r="J549" s="270"/>
      <c r="K549" s="270"/>
      <c r="L549" s="270"/>
      <c r="M549" s="270"/>
      <c r="N549" s="270"/>
      <c r="O549" s="270"/>
      <c r="P549" s="270"/>
      <c r="Q549" s="270"/>
      <c r="R549" s="270"/>
      <c r="S549" s="270"/>
      <c r="T549" s="270"/>
      <c r="U549" s="270"/>
      <c r="V549" s="270"/>
      <c r="W549" s="270"/>
      <c r="X549" s="270"/>
      <c r="Y549" s="270"/>
      <c r="Z549" s="270"/>
      <c r="AA549" s="270"/>
      <c r="AB549" s="270"/>
      <c r="AC549" s="270"/>
      <c r="AD549" s="270"/>
      <c r="AE549" s="270"/>
      <c r="AF549" s="270"/>
      <c r="AG549" s="270"/>
      <c r="AH549" s="270"/>
      <c r="AI549" s="270"/>
      <c r="AJ549" s="270"/>
      <c r="AK549" s="270"/>
      <c r="AL549" s="270"/>
      <c r="AM549" s="270"/>
      <c r="AN549" s="270"/>
      <c r="AO549" s="270"/>
      <c r="AP549" s="270"/>
      <c r="AQ549" s="270"/>
      <c r="AR549" s="270"/>
      <c r="AS549" s="270"/>
      <c r="AT549" s="270"/>
      <c r="AU549" s="270"/>
      <c r="AV549" s="270"/>
      <c r="AW549" s="59"/>
      <c r="AX549" s="43"/>
    </row>
    <row r="550" spans="2:50" ht="9" customHeight="1" x14ac:dyDescent="0.3">
      <c r="B550" s="269"/>
      <c r="C550" s="269"/>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c r="AA550" s="270"/>
      <c r="AB550" s="270"/>
      <c r="AC550" s="270"/>
      <c r="AD550" s="270"/>
      <c r="AE550" s="270"/>
      <c r="AF550" s="270"/>
      <c r="AG550" s="270"/>
      <c r="AH550" s="270"/>
      <c r="AI550" s="270"/>
      <c r="AJ550" s="270"/>
      <c r="AK550" s="270"/>
      <c r="AL550" s="270"/>
      <c r="AM550" s="270"/>
      <c r="AN550" s="270"/>
      <c r="AO550" s="270"/>
      <c r="AP550" s="270"/>
      <c r="AQ550" s="270"/>
      <c r="AR550" s="270"/>
      <c r="AS550" s="270"/>
      <c r="AT550" s="270"/>
      <c r="AU550" s="270"/>
      <c r="AV550" s="270"/>
      <c r="AW550" s="59"/>
      <c r="AX550" s="43"/>
    </row>
    <row r="551" spans="2:50" ht="9" customHeight="1" x14ac:dyDescent="0.3">
      <c r="E551" s="271" t="s">
        <v>137</v>
      </c>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3"/>
      <c r="AD551" s="277" t="s">
        <v>138</v>
      </c>
      <c r="AE551" s="277"/>
      <c r="AF551" s="277"/>
      <c r="AG551" s="277"/>
      <c r="AH551" s="277"/>
      <c r="AI551" s="277"/>
      <c r="AJ551" s="277"/>
      <c r="AM551" s="277" t="s">
        <v>150</v>
      </c>
      <c r="AN551" s="277"/>
      <c r="AO551" s="277"/>
      <c r="AP551" s="277"/>
      <c r="AQ551" s="277"/>
      <c r="AR551" s="277"/>
      <c r="AS551" s="277"/>
    </row>
    <row r="552" spans="2:50" ht="9" customHeight="1" x14ac:dyDescent="0.3">
      <c r="E552" s="274"/>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6"/>
      <c r="AD552" s="278"/>
      <c r="AE552" s="278"/>
      <c r="AF552" s="278"/>
      <c r="AG552" s="278"/>
      <c r="AH552" s="278"/>
      <c r="AI552" s="278"/>
      <c r="AJ552" s="278"/>
      <c r="AM552" s="278"/>
      <c r="AN552" s="278"/>
      <c r="AO552" s="278"/>
      <c r="AP552" s="278"/>
      <c r="AQ552" s="278"/>
      <c r="AR552" s="278"/>
      <c r="AS552" s="278"/>
    </row>
    <row r="553" spans="2:50" ht="9" customHeight="1" x14ac:dyDescent="0.3">
      <c r="K553" s="9"/>
      <c r="L553" s="9"/>
      <c r="M553" s="9"/>
      <c r="N553" s="9"/>
      <c r="O553" s="9"/>
      <c r="P553" s="9"/>
      <c r="Q553" s="9"/>
      <c r="R553" s="9"/>
      <c r="S553" s="9"/>
      <c r="T553" s="9"/>
      <c r="U553" s="9"/>
      <c r="V553" s="9"/>
      <c r="W553" s="9"/>
      <c r="X553" s="9"/>
      <c r="Y553" s="9"/>
      <c r="Z553" s="9"/>
      <c r="AA553" s="9"/>
      <c r="AB553" s="9"/>
      <c r="AC553" s="9"/>
      <c r="AD553" s="65"/>
      <c r="AE553" s="65"/>
      <c r="AF553" s="65"/>
      <c r="AG553" s="65"/>
      <c r="AH553" s="65"/>
      <c r="AI553" s="65"/>
      <c r="AJ553" s="65"/>
      <c r="AM553" s="68"/>
      <c r="AN553" s="68"/>
      <c r="AO553" s="69"/>
      <c r="AP553" s="69"/>
      <c r="AQ553" s="69"/>
      <c r="AR553" s="69"/>
      <c r="AS553" s="69"/>
    </row>
    <row r="554" spans="2:50" ht="9" customHeight="1" x14ac:dyDescent="0.3">
      <c r="E554" s="253" t="s">
        <v>139</v>
      </c>
      <c r="F554" s="254"/>
      <c r="G554" s="254"/>
      <c r="H554" s="254"/>
      <c r="I554" s="254"/>
      <c r="J554" s="254"/>
      <c r="K554" s="254"/>
      <c r="L554" s="254"/>
      <c r="M554" s="254"/>
      <c r="N554" s="254"/>
      <c r="O554" s="254"/>
      <c r="P554" s="254"/>
      <c r="Q554" s="254"/>
      <c r="R554" s="254"/>
      <c r="S554" s="254"/>
      <c r="T554" s="254"/>
      <c r="U554" s="254"/>
      <c r="V554" s="254"/>
      <c r="W554" s="254"/>
      <c r="X554" s="254"/>
      <c r="Y554" s="254"/>
      <c r="Z554" s="254"/>
      <c r="AA554" s="254"/>
      <c r="AB554" s="254"/>
      <c r="AC554" s="255"/>
      <c r="AD554" s="258">
        <v>231600</v>
      </c>
      <c r="AE554" s="258"/>
      <c r="AF554" s="258"/>
      <c r="AG554" s="258"/>
      <c r="AH554" s="258"/>
      <c r="AI554" s="258"/>
      <c r="AJ554" s="258"/>
      <c r="AM554" s="257" t="e">
        <f>IF(AD554=0,"",AD554/$AM$462)</f>
        <v>#DIV/0!</v>
      </c>
      <c r="AN554" s="257"/>
      <c r="AO554" s="257"/>
      <c r="AP554" s="257"/>
      <c r="AQ554" s="257"/>
      <c r="AR554" s="257"/>
      <c r="AS554" s="257"/>
    </row>
    <row r="555" spans="2:50" ht="9" customHeight="1" x14ac:dyDescent="0.3">
      <c r="E555" s="253"/>
      <c r="F555" s="254"/>
      <c r="G555" s="254"/>
      <c r="H555" s="254"/>
      <c r="I555" s="254"/>
      <c r="J555" s="254"/>
      <c r="K555" s="254"/>
      <c r="L555" s="254"/>
      <c r="M555" s="254"/>
      <c r="N555" s="254"/>
      <c r="O555" s="254"/>
      <c r="P555" s="254"/>
      <c r="Q555" s="254"/>
      <c r="R555" s="254"/>
      <c r="S555" s="254"/>
      <c r="T555" s="254"/>
      <c r="U555" s="254"/>
      <c r="V555" s="254"/>
      <c r="W555" s="254"/>
      <c r="X555" s="254"/>
      <c r="Y555" s="254"/>
      <c r="Z555" s="254"/>
      <c r="AA555" s="254"/>
      <c r="AB555" s="254"/>
      <c r="AC555" s="255"/>
      <c r="AD555" s="258"/>
      <c r="AE555" s="258"/>
      <c r="AF555" s="258"/>
      <c r="AG555" s="258"/>
      <c r="AH555" s="258"/>
      <c r="AI555" s="258"/>
      <c r="AJ555" s="258"/>
      <c r="AM555" s="257"/>
      <c r="AN555" s="257"/>
      <c r="AO555" s="257"/>
      <c r="AP555" s="257"/>
      <c r="AQ555" s="257"/>
      <c r="AR555" s="257"/>
      <c r="AS555" s="257"/>
    </row>
    <row r="556" spans="2:50" ht="9" customHeight="1" x14ac:dyDescent="0.3">
      <c r="K556" s="9"/>
      <c r="L556" s="9"/>
      <c r="M556" s="9"/>
      <c r="N556" s="9"/>
      <c r="O556" s="9"/>
      <c r="P556" s="9"/>
      <c r="Q556" s="9"/>
      <c r="R556" s="9"/>
      <c r="S556" s="9"/>
      <c r="T556" s="9"/>
      <c r="U556" s="9"/>
      <c r="V556" s="9"/>
      <c r="W556" s="9"/>
      <c r="X556" s="9"/>
      <c r="Y556" s="9"/>
      <c r="Z556" s="9"/>
      <c r="AA556" s="9"/>
      <c r="AB556" s="9"/>
      <c r="AC556" s="9"/>
      <c r="AD556" s="65"/>
      <c r="AE556" s="65"/>
      <c r="AF556" s="65"/>
      <c r="AG556" s="65"/>
      <c r="AH556" s="65"/>
      <c r="AI556" s="65"/>
      <c r="AJ556" s="65"/>
      <c r="AM556" s="68"/>
      <c r="AN556" s="68"/>
      <c r="AO556" s="68"/>
      <c r="AP556" s="68"/>
      <c r="AQ556" s="68"/>
      <c r="AR556" s="69"/>
      <c r="AS556" s="69"/>
    </row>
    <row r="557" spans="2:50" ht="9" customHeight="1" x14ac:dyDescent="0.3">
      <c r="E557" s="264" t="s">
        <v>140</v>
      </c>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6"/>
      <c r="AD557" s="267"/>
      <c r="AE557" s="267"/>
      <c r="AF557" s="267"/>
      <c r="AG557" s="267"/>
      <c r="AH557" s="267"/>
      <c r="AI557" s="267"/>
      <c r="AJ557" s="267"/>
      <c r="AM557" s="268" t="str">
        <f>IF(AD557=0,"",AD557/$AM$462)</f>
        <v/>
      </c>
      <c r="AN557" s="268"/>
      <c r="AO557" s="268"/>
      <c r="AP557" s="268"/>
      <c r="AQ557" s="268"/>
      <c r="AR557" s="268"/>
      <c r="AS557" s="268"/>
    </row>
    <row r="558" spans="2:50" ht="9" customHeight="1" x14ac:dyDescent="0.3">
      <c r="E558" s="264"/>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6"/>
      <c r="AD558" s="267"/>
      <c r="AE558" s="267"/>
      <c r="AF558" s="267"/>
      <c r="AG558" s="267"/>
      <c r="AH558" s="267"/>
      <c r="AI558" s="267"/>
      <c r="AJ558" s="267"/>
      <c r="AM558" s="268"/>
      <c r="AN558" s="268"/>
      <c r="AO558" s="268"/>
      <c r="AP558" s="268"/>
      <c r="AQ558" s="268"/>
      <c r="AR558" s="268"/>
      <c r="AS558" s="268"/>
    </row>
    <row r="559" spans="2:50" ht="9" customHeight="1" x14ac:dyDescent="0.3">
      <c r="E559" s="259" t="s">
        <v>141</v>
      </c>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1"/>
      <c r="AD559" s="262"/>
      <c r="AE559" s="262"/>
      <c r="AF559" s="262"/>
      <c r="AG559" s="262"/>
      <c r="AH559" s="262"/>
      <c r="AI559" s="262"/>
      <c r="AJ559" s="262"/>
      <c r="AM559" s="263" t="str">
        <f>IF(AD559=0,"",AD559/$AM$462)</f>
        <v/>
      </c>
      <c r="AN559" s="263"/>
      <c r="AO559" s="263"/>
      <c r="AP559" s="263"/>
      <c r="AQ559" s="263"/>
      <c r="AR559" s="263"/>
      <c r="AS559" s="263"/>
    </row>
    <row r="560" spans="2:50" ht="9" customHeight="1" x14ac:dyDescent="0.3">
      <c r="E560" s="259"/>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1"/>
      <c r="AD560" s="262"/>
      <c r="AE560" s="262"/>
      <c r="AF560" s="262"/>
      <c r="AG560" s="262"/>
      <c r="AH560" s="262"/>
      <c r="AI560" s="262"/>
      <c r="AJ560" s="262"/>
      <c r="AM560" s="263"/>
      <c r="AN560" s="263"/>
      <c r="AO560" s="263"/>
      <c r="AP560" s="263"/>
      <c r="AQ560" s="263"/>
      <c r="AR560" s="263"/>
      <c r="AS560" s="263"/>
    </row>
    <row r="561" spans="5:45" ht="9" customHeight="1" x14ac:dyDescent="0.3">
      <c r="E561" s="264" t="s">
        <v>142</v>
      </c>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6"/>
      <c r="AD561" s="267"/>
      <c r="AE561" s="267"/>
      <c r="AF561" s="267"/>
      <c r="AG561" s="267"/>
      <c r="AH561" s="267"/>
      <c r="AI561" s="267"/>
      <c r="AJ561" s="267"/>
      <c r="AM561" s="268" t="str">
        <f>IF(AD561=0,"",AD561/$AM$462)</f>
        <v/>
      </c>
      <c r="AN561" s="268"/>
      <c r="AO561" s="268"/>
      <c r="AP561" s="268"/>
      <c r="AQ561" s="268"/>
      <c r="AR561" s="268"/>
      <c r="AS561" s="268"/>
    </row>
    <row r="562" spans="5:45" ht="9" customHeight="1" x14ac:dyDescent="0.3">
      <c r="E562" s="264"/>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6"/>
      <c r="AD562" s="267"/>
      <c r="AE562" s="267"/>
      <c r="AF562" s="267"/>
      <c r="AG562" s="267"/>
      <c r="AH562" s="267"/>
      <c r="AI562" s="267"/>
      <c r="AJ562" s="267"/>
      <c r="AM562" s="268"/>
      <c r="AN562" s="268"/>
      <c r="AO562" s="268"/>
      <c r="AP562" s="268"/>
      <c r="AQ562" s="268"/>
      <c r="AR562" s="268"/>
      <c r="AS562" s="268"/>
    </row>
    <row r="563" spans="5:45" ht="9" customHeight="1" x14ac:dyDescent="0.3">
      <c r="E563" s="259" t="s">
        <v>143</v>
      </c>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1"/>
      <c r="AD563" s="262"/>
      <c r="AE563" s="262"/>
      <c r="AF563" s="262"/>
      <c r="AG563" s="262"/>
      <c r="AH563" s="262"/>
      <c r="AI563" s="262"/>
      <c r="AJ563" s="262"/>
      <c r="AM563" s="263" t="str">
        <f>IF(AD563=0,"",AD563/$AM$462)</f>
        <v/>
      </c>
      <c r="AN563" s="263"/>
      <c r="AO563" s="263"/>
      <c r="AP563" s="263"/>
      <c r="AQ563" s="263"/>
      <c r="AR563" s="263"/>
      <c r="AS563" s="263"/>
    </row>
    <row r="564" spans="5:45" ht="9" customHeight="1" x14ac:dyDescent="0.3">
      <c r="E564" s="259"/>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1"/>
      <c r="AD564" s="262"/>
      <c r="AE564" s="262"/>
      <c r="AF564" s="262"/>
      <c r="AG564" s="262"/>
      <c r="AH564" s="262"/>
      <c r="AI564" s="262"/>
      <c r="AJ564" s="262"/>
      <c r="AM564" s="263"/>
      <c r="AN564" s="263"/>
      <c r="AO564" s="263"/>
      <c r="AP564" s="263"/>
      <c r="AQ564" s="263"/>
      <c r="AR564" s="263"/>
      <c r="AS564" s="263"/>
    </row>
    <row r="565" spans="5:45" ht="9" customHeight="1" x14ac:dyDescent="0.3">
      <c r="E565" s="264" t="s">
        <v>116</v>
      </c>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6"/>
      <c r="AD565" s="267"/>
      <c r="AE565" s="267"/>
      <c r="AF565" s="267"/>
      <c r="AG565" s="267"/>
      <c r="AH565" s="267"/>
      <c r="AI565" s="267"/>
      <c r="AJ565" s="267"/>
      <c r="AM565" s="268" t="str">
        <f>IF(AD565=0,"",AD565/$AM$462)</f>
        <v/>
      </c>
      <c r="AN565" s="268"/>
      <c r="AO565" s="268"/>
      <c r="AP565" s="268"/>
      <c r="AQ565" s="268"/>
      <c r="AR565" s="268"/>
      <c r="AS565" s="268"/>
    </row>
    <row r="566" spans="5:45" ht="9" customHeight="1" x14ac:dyDescent="0.3">
      <c r="E566" s="264"/>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6"/>
      <c r="AD566" s="267"/>
      <c r="AE566" s="267"/>
      <c r="AF566" s="267"/>
      <c r="AG566" s="267"/>
      <c r="AH566" s="267"/>
      <c r="AI566" s="267"/>
      <c r="AJ566" s="267"/>
      <c r="AM566" s="268"/>
      <c r="AN566" s="268"/>
      <c r="AO566" s="268"/>
      <c r="AP566" s="268"/>
      <c r="AQ566" s="268"/>
      <c r="AR566" s="268"/>
      <c r="AS566" s="268"/>
    </row>
    <row r="567" spans="5:45" ht="9" customHeight="1" x14ac:dyDescent="0.3">
      <c r="E567" s="259" t="s">
        <v>117</v>
      </c>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1"/>
      <c r="AD567" s="262"/>
      <c r="AE567" s="262"/>
      <c r="AF567" s="262"/>
      <c r="AG567" s="262"/>
      <c r="AH567" s="262"/>
      <c r="AI567" s="262"/>
      <c r="AJ567" s="262"/>
      <c r="AM567" s="263" t="str">
        <f>IF(AD567=0,"",AD567/$AM$462)</f>
        <v/>
      </c>
      <c r="AN567" s="263"/>
      <c r="AO567" s="263"/>
      <c r="AP567" s="263"/>
      <c r="AQ567" s="263"/>
      <c r="AR567" s="263"/>
      <c r="AS567" s="263"/>
    </row>
    <row r="568" spans="5:45" ht="9" customHeight="1" x14ac:dyDescent="0.3">
      <c r="E568" s="259"/>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1"/>
      <c r="AD568" s="262"/>
      <c r="AE568" s="262"/>
      <c r="AF568" s="262"/>
      <c r="AG568" s="262"/>
      <c r="AH568" s="262"/>
      <c r="AI568" s="262"/>
      <c r="AJ568" s="262"/>
      <c r="AM568" s="263"/>
      <c r="AN568" s="263"/>
      <c r="AO568" s="263"/>
      <c r="AP568" s="263"/>
      <c r="AQ568" s="263"/>
      <c r="AR568" s="263"/>
      <c r="AS568" s="263"/>
    </row>
    <row r="569" spans="5:45" ht="9" customHeight="1" x14ac:dyDescent="0.3">
      <c r="E569" s="264" t="s">
        <v>118</v>
      </c>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6"/>
      <c r="AD569" s="267"/>
      <c r="AE569" s="267"/>
      <c r="AF569" s="267"/>
      <c r="AG569" s="267"/>
      <c r="AH569" s="267"/>
      <c r="AI569" s="267"/>
      <c r="AJ569" s="267"/>
      <c r="AM569" s="268" t="str">
        <f>IF(AD569=0,"",AD569/$AM$462)</f>
        <v/>
      </c>
      <c r="AN569" s="268"/>
      <c r="AO569" s="268"/>
      <c r="AP569" s="268"/>
      <c r="AQ569" s="268"/>
      <c r="AR569" s="268"/>
      <c r="AS569" s="268"/>
    </row>
    <row r="570" spans="5:45" ht="9" customHeight="1" x14ac:dyDescent="0.3">
      <c r="E570" s="264"/>
      <c r="F570" s="265"/>
      <c r="G570" s="265"/>
      <c r="H570" s="265"/>
      <c r="I570" s="265"/>
      <c r="J570" s="265"/>
      <c r="K570" s="265"/>
      <c r="L570" s="265"/>
      <c r="M570" s="265"/>
      <c r="N570" s="265"/>
      <c r="O570" s="265"/>
      <c r="P570" s="265"/>
      <c r="Q570" s="265"/>
      <c r="R570" s="265"/>
      <c r="S570" s="265"/>
      <c r="T570" s="265"/>
      <c r="U570" s="265"/>
      <c r="V570" s="265"/>
      <c r="W570" s="265"/>
      <c r="X570" s="265"/>
      <c r="Y570" s="265"/>
      <c r="Z570" s="265"/>
      <c r="AA570" s="265"/>
      <c r="AB570" s="265"/>
      <c r="AC570" s="266"/>
      <c r="AD570" s="267"/>
      <c r="AE570" s="267"/>
      <c r="AF570" s="267"/>
      <c r="AG570" s="267"/>
      <c r="AH570" s="267"/>
      <c r="AI570" s="267"/>
      <c r="AJ570" s="267"/>
      <c r="AM570" s="268"/>
      <c r="AN570" s="268"/>
      <c r="AO570" s="268"/>
      <c r="AP570" s="268"/>
      <c r="AQ570" s="268"/>
      <c r="AR570" s="268"/>
      <c r="AS570" s="268"/>
    </row>
    <row r="571" spans="5:45" ht="9" customHeight="1" x14ac:dyDescent="0.3">
      <c r="E571" s="259" t="s">
        <v>144</v>
      </c>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1"/>
      <c r="AD571" s="262"/>
      <c r="AE571" s="262"/>
      <c r="AF571" s="262"/>
      <c r="AG571" s="262"/>
      <c r="AH571" s="262"/>
      <c r="AI571" s="262"/>
      <c r="AJ571" s="262"/>
      <c r="AM571" s="263" t="str">
        <f>IF(AD571=0,"",AD571/$AM$462)</f>
        <v/>
      </c>
      <c r="AN571" s="263"/>
      <c r="AO571" s="263"/>
      <c r="AP571" s="263"/>
      <c r="AQ571" s="263"/>
      <c r="AR571" s="263"/>
      <c r="AS571" s="263"/>
    </row>
    <row r="572" spans="5:45" ht="9" customHeight="1" x14ac:dyDescent="0.3">
      <c r="E572" s="259"/>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1"/>
      <c r="AD572" s="262"/>
      <c r="AE572" s="262"/>
      <c r="AF572" s="262"/>
      <c r="AG572" s="262"/>
      <c r="AH572" s="262"/>
      <c r="AI572" s="262"/>
      <c r="AJ572" s="262"/>
      <c r="AM572" s="263"/>
      <c r="AN572" s="263"/>
      <c r="AO572" s="263"/>
      <c r="AP572" s="263"/>
      <c r="AQ572" s="263"/>
      <c r="AR572" s="263"/>
      <c r="AS572" s="263"/>
    </row>
    <row r="573" spans="5:45" ht="9" customHeight="1" x14ac:dyDescent="0.3">
      <c r="E573" s="264" t="s">
        <v>145</v>
      </c>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6"/>
      <c r="AD573" s="267">
        <v>150000</v>
      </c>
      <c r="AE573" s="267"/>
      <c r="AF573" s="267"/>
      <c r="AG573" s="267"/>
      <c r="AH573" s="267"/>
      <c r="AI573" s="267"/>
      <c r="AJ573" s="267"/>
      <c r="AM573" s="268" t="e">
        <f>IF(AD573=0,"",AD573/$AM$462)</f>
        <v>#DIV/0!</v>
      </c>
      <c r="AN573" s="268"/>
      <c r="AO573" s="268"/>
      <c r="AP573" s="268"/>
      <c r="AQ573" s="268"/>
      <c r="AR573" s="268"/>
      <c r="AS573" s="268"/>
    </row>
    <row r="574" spans="5:45" ht="9" customHeight="1" x14ac:dyDescent="0.3">
      <c r="E574" s="264"/>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6"/>
      <c r="AD574" s="267"/>
      <c r="AE574" s="267"/>
      <c r="AF574" s="267"/>
      <c r="AG574" s="267"/>
      <c r="AH574" s="267"/>
      <c r="AI574" s="267"/>
      <c r="AJ574" s="267"/>
      <c r="AM574" s="268"/>
      <c r="AN574" s="268"/>
      <c r="AO574" s="268"/>
      <c r="AP574" s="268"/>
      <c r="AQ574" s="268"/>
      <c r="AR574" s="268"/>
      <c r="AS574" s="268"/>
    </row>
    <row r="575" spans="5:45" ht="9" customHeight="1" x14ac:dyDescent="0.3">
      <c r="E575" s="259" t="s">
        <v>147</v>
      </c>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1"/>
      <c r="AD575" s="262"/>
      <c r="AE575" s="262"/>
      <c r="AF575" s="262"/>
      <c r="AG575" s="262"/>
      <c r="AH575" s="262"/>
      <c r="AI575" s="262"/>
      <c r="AJ575" s="262"/>
      <c r="AM575" s="263" t="str">
        <f>IF(AD575=0,"",AD575/$AM$462)</f>
        <v/>
      </c>
      <c r="AN575" s="263"/>
      <c r="AO575" s="263"/>
      <c r="AP575" s="263"/>
      <c r="AQ575" s="263"/>
      <c r="AR575" s="263"/>
      <c r="AS575" s="263"/>
    </row>
    <row r="576" spans="5:45" ht="9" customHeight="1" x14ac:dyDescent="0.3">
      <c r="E576" s="259"/>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1"/>
      <c r="AD576" s="262"/>
      <c r="AE576" s="262"/>
      <c r="AF576" s="262"/>
      <c r="AG576" s="262"/>
      <c r="AH576" s="262"/>
      <c r="AI576" s="262"/>
      <c r="AJ576" s="262"/>
      <c r="AM576" s="263"/>
      <c r="AN576" s="263"/>
      <c r="AO576" s="263"/>
      <c r="AP576" s="263"/>
      <c r="AQ576" s="263"/>
      <c r="AR576" s="263"/>
      <c r="AS576" s="263"/>
    </row>
    <row r="577" spans="1:47" ht="9" customHeight="1" x14ac:dyDescent="0.3">
      <c r="E577" s="264" t="s">
        <v>147</v>
      </c>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6"/>
      <c r="AD577" s="267"/>
      <c r="AE577" s="267"/>
      <c r="AF577" s="267"/>
      <c r="AG577" s="267"/>
      <c r="AH577" s="267"/>
      <c r="AI577" s="267"/>
      <c r="AJ577" s="267"/>
      <c r="AM577" s="268" t="str">
        <f>IF(AD577=0,"",AD577/$AM$462)</f>
        <v/>
      </c>
      <c r="AN577" s="268"/>
      <c r="AO577" s="268"/>
      <c r="AP577" s="268"/>
      <c r="AQ577" s="268"/>
      <c r="AR577" s="268"/>
      <c r="AS577" s="268"/>
    </row>
    <row r="578" spans="1:47" ht="9" customHeight="1" x14ac:dyDescent="0.3">
      <c r="E578" s="264"/>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6"/>
      <c r="AD578" s="267"/>
      <c r="AE578" s="267"/>
      <c r="AF578" s="267"/>
      <c r="AG578" s="267"/>
      <c r="AH578" s="267"/>
      <c r="AI578" s="267"/>
      <c r="AJ578" s="267"/>
      <c r="AM578" s="268"/>
      <c r="AN578" s="268"/>
      <c r="AO578" s="268"/>
      <c r="AP578" s="268"/>
      <c r="AQ578" s="268"/>
      <c r="AR578" s="268"/>
      <c r="AS578" s="268"/>
    </row>
    <row r="579" spans="1:47" ht="9" customHeight="1" x14ac:dyDescent="0.3">
      <c r="K579" s="9"/>
      <c r="L579" s="9"/>
      <c r="M579" s="9"/>
      <c r="N579" s="9"/>
      <c r="O579" s="9"/>
      <c r="P579" s="9"/>
      <c r="Q579" s="9"/>
      <c r="R579" s="9"/>
      <c r="S579" s="9"/>
      <c r="T579" s="9"/>
      <c r="U579" s="9"/>
      <c r="V579" s="9"/>
      <c r="W579" s="9"/>
      <c r="X579" s="9"/>
      <c r="Y579" s="9"/>
      <c r="Z579" s="9"/>
      <c r="AA579" s="9"/>
      <c r="AB579" s="9"/>
      <c r="AC579" s="9"/>
      <c r="AD579" s="65"/>
      <c r="AE579" s="65"/>
      <c r="AF579" s="65"/>
      <c r="AG579" s="65"/>
      <c r="AH579" s="65"/>
      <c r="AI579" s="65"/>
      <c r="AJ579" s="65"/>
      <c r="AM579" s="68"/>
      <c r="AN579" s="68"/>
      <c r="AO579" s="69"/>
      <c r="AP579" s="69"/>
      <c r="AQ579" s="69"/>
      <c r="AR579" s="69"/>
      <c r="AS579" s="69"/>
    </row>
    <row r="580" spans="1:47" ht="9" customHeight="1" x14ac:dyDescent="0.3">
      <c r="E580" s="253" t="s">
        <v>146</v>
      </c>
      <c r="F580" s="254"/>
      <c r="G580" s="254"/>
      <c r="H580" s="254"/>
      <c r="I580" s="254"/>
      <c r="J580" s="254"/>
      <c r="K580" s="254"/>
      <c r="L580" s="254"/>
      <c r="M580" s="254"/>
      <c r="N580" s="254"/>
      <c r="O580" s="254"/>
      <c r="P580" s="254"/>
      <c r="Q580" s="254"/>
      <c r="R580" s="254"/>
      <c r="S580" s="254"/>
      <c r="T580" s="254"/>
      <c r="U580" s="254"/>
      <c r="V580" s="254"/>
      <c r="W580" s="254"/>
      <c r="X580" s="254"/>
      <c r="Y580" s="254"/>
      <c r="Z580" s="254"/>
      <c r="AA580" s="254"/>
      <c r="AB580" s="254"/>
      <c r="AC580" s="255"/>
      <c r="AD580" s="258">
        <f>SUM(AD557:AJ578)</f>
        <v>150000</v>
      </c>
      <c r="AE580" s="258"/>
      <c r="AF580" s="258"/>
      <c r="AG580" s="258"/>
      <c r="AH580" s="258"/>
      <c r="AI580" s="258"/>
      <c r="AJ580" s="258"/>
      <c r="AM580" s="257" t="e">
        <f>IF(AD580=0,"",AD580/$AM$462)</f>
        <v>#DIV/0!</v>
      </c>
      <c r="AN580" s="257"/>
      <c r="AO580" s="257"/>
      <c r="AP580" s="257"/>
      <c r="AQ580" s="257"/>
      <c r="AR580" s="257"/>
      <c r="AS580" s="257"/>
    </row>
    <row r="581" spans="1:47" ht="9" customHeight="1" x14ac:dyDescent="0.3">
      <c r="E581" s="253"/>
      <c r="F581" s="254"/>
      <c r="G581" s="254"/>
      <c r="H581" s="254"/>
      <c r="I581" s="254"/>
      <c r="J581" s="254"/>
      <c r="K581" s="254"/>
      <c r="L581" s="254"/>
      <c r="M581" s="254"/>
      <c r="N581" s="254"/>
      <c r="O581" s="254"/>
      <c r="P581" s="254"/>
      <c r="Q581" s="254"/>
      <c r="R581" s="254"/>
      <c r="S581" s="254"/>
      <c r="T581" s="254"/>
      <c r="U581" s="254"/>
      <c r="V581" s="254"/>
      <c r="W581" s="254"/>
      <c r="X581" s="254"/>
      <c r="Y581" s="254"/>
      <c r="Z581" s="254"/>
      <c r="AA581" s="254"/>
      <c r="AB581" s="254"/>
      <c r="AC581" s="255"/>
      <c r="AD581" s="258"/>
      <c r="AE581" s="258"/>
      <c r="AF581" s="258"/>
      <c r="AG581" s="258"/>
      <c r="AH581" s="258"/>
      <c r="AI581" s="258"/>
      <c r="AJ581" s="258"/>
      <c r="AM581" s="257"/>
      <c r="AN581" s="257"/>
      <c r="AO581" s="257"/>
      <c r="AP581" s="257"/>
      <c r="AQ581" s="257"/>
      <c r="AR581" s="257"/>
      <c r="AS581" s="257"/>
    </row>
    <row r="582" spans="1:47" ht="9" customHeight="1" x14ac:dyDescent="0.3">
      <c r="AD582" s="66"/>
      <c r="AE582" s="66"/>
      <c r="AF582" s="66"/>
      <c r="AG582" s="66"/>
      <c r="AH582" s="67"/>
      <c r="AI582" s="66"/>
      <c r="AJ582" s="66"/>
      <c r="AM582" s="69"/>
      <c r="AN582" s="69"/>
      <c r="AO582" s="69"/>
      <c r="AP582" s="69"/>
      <c r="AQ582" s="69"/>
      <c r="AR582" s="69"/>
      <c r="AS582" s="69"/>
    </row>
    <row r="583" spans="1:47" ht="9" customHeight="1" x14ac:dyDescent="0.3">
      <c r="E583" s="253" t="s">
        <v>148</v>
      </c>
      <c r="F583" s="254"/>
      <c r="G583" s="254"/>
      <c r="H583" s="254"/>
      <c r="I583" s="254"/>
      <c r="J583" s="254"/>
      <c r="K583" s="254"/>
      <c r="L583" s="254"/>
      <c r="M583" s="254"/>
      <c r="N583" s="254"/>
      <c r="O583" s="254"/>
      <c r="P583" s="254"/>
      <c r="Q583" s="254"/>
      <c r="R583" s="254"/>
      <c r="S583" s="254"/>
      <c r="T583" s="254"/>
      <c r="U583" s="254"/>
      <c r="V583" s="254"/>
      <c r="W583" s="254"/>
      <c r="X583" s="254"/>
      <c r="Y583" s="254"/>
      <c r="Z583" s="254"/>
      <c r="AA583" s="254"/>
      <c r="AB583" s="254"/>
      <c r="AC583" s="255"/>
      <c r="AD583" s="258">
        <v>21600</v>
      </c>
      <c r="AE583" s="258"/>
      <c r="AF583" s="258"/>
      <c r="AG583" s="258"/>
      <c r="AH583" s="258"/>
      <c r="AI583" s="258"/>
      <c r="AJ583" s="258"/>
      <c r="AM583" s="257" t="e">
        <f>IF(AD583=0,"",AD583/$AM$462)</f>
        <v>#DIV/0!</v>
      </c>
      <c r="AN583" s="257"/>
      <c r="AO583" s="257"/>
      <c r="AP583" s="257"/>
      <c r="AQ583" s="257"/>
      <c r="AR583" s="257"/>
      <c r="AS583" s="257"/>
    </row>
    <row r="584" spans="1:47" ht="9" customHeight="1" x14ac:dyDescent="0.3">
      <c r="E584" s="253"/>
      <c r="F584" s="254"/>
      <c r="G584" s="254"/>
      <c r="H584" s="254"/>
      <c r="I584" s="254"/>
      <c r="J584" s="254"/>
      <c r="K584" s="254"/>
      <c r="L584" s="254"/>
      <c r="M584" s="254"/>
      <c r="N584" s="254"/>
      <c r="O584" s="254"/>
      <c r="P584" s="254"/>
      <c r="Q584" s="254"/>
      <c r="R584" s="254"/>
      <c r="S584" s="254"/>
      <c r="T584" s="254"/>
      <c r="U584" s="254"/>
      <c r="V584" s="254"/>
      <c r="W584" s="254"/>
      <c r="X584" s="254"/>
      <c r="Y584" s="254"/>
      <c r="Z584" s="254"/>
      <c r="AA584" s="254"/>
      <c r="AB584" s="254"/>
      <c r="AC584" s="255"/>
      <c r="AD584" s="258"/>
      <c r="AE584" s="258"/>
      <c r="AF584" s="258"/>
      <c r="AG584" s="258"/>
      <c r="AH584" s="258"/>
      <c r="AI584" s="258"/>
      <c r="AJ584" s="258"/>
      <c r="AM584" s="257"/>
      <c r="AN584" s="257"/>
      <c r="AO584" s="257"/>
      <c r="AP584" s="257"/>
      <c r="AQ584" s="257"/>
      <c r="AR584" s="257"/>
      <c r="AS584" s="257"/>
    </row>
    <row r="585" spans="1:47" ht="9" customHeight="1" x14ac:dyDescent="0.3">
      <c r="AD585" s="66"/>
      <c r="AE585" s="66"/>
      <c r="AF585" s="66"/>
      <c r="AG585" s="66"/>
      <c r="AH585" s="67"/>
      <c r="AI585" s="66"/>
      <c r="AJ585" s="66"/>
      <c r="AM585" s="70"/>
      <c r="AN585" s="70"/>
      <c r="AO585" s="70"/>
      <c r="AP585" s="70"/>
      <c r="AQ585" s="70"/>
      <c r="AR585" s="70"/>
      <c r="AS585" s="70"/>
    </row>
    <row r="586" spans="1:47" ht="9" customHeight="1" x14ac:dyDescent="0.3">
      <c r="E586" s="253" t="s">
        <v>149</v>
      </c>
      <c r="F586" s="254"/>
      <c r="G586" s="254"/>
      <c r="H586" s="254"/>
      <c r="I586" s="254"/>
      <c r="J586" s="254"/>
      <c r="K586" s="254"/>
      <c r="L586" s="254"/>
      <c r="M586" s="254"/>
      <c r="N586" s="254"/>
      <c r="O586" s="254"/>
      <c r="P586" s="254"/>
      <c r="Q586" s="254"/>
      <c r="R586" s="254"/>
      <c r="S586" s="254"/>
      <c r="T586" s="254"/>
      <c r="U586" s="254"/>
      <c r="V586" s="254"/>
      <c r="W586" s="254"/>
      <c r="X586" s="254"/>
      <c r="Y586" s="254"/>
      <c r="Z586" s="254"/>
      <c r="AA586" s="254"/>
      <c r="AB586" s="254"/>
      <c r="AC586" s="255"/>
      <c r="AD586" s="256">
        <f>AM546-AD554-AD580-AD583</f>
        <v>0</v>
      </c>
      <c r="AE586" s="256"/>
      <c r="AF586" s="256"/>
      <c r="AG586" s="256"/>
      <c r="AH586" s="256"/>
      <c r="AI586" s="256"/>
      <c r="AJ586" s="256"/>
      <c r="AM586" s="257" t="str">
        <f>IF(AD586=0,"",AD586/$AM$462)</f>
        <v/>
      </c>
      <c r="AN586" s="257"/>
      <c r="AO586" s="257"/>
      <c r="AP586" s="257"/>
      <c r="AQ586" s="257"/>
      <c r="AR586" s="257"/>
      <c r="AS586" s="257"/>
    </row>
    <row r="587" spans="1:47" ht="9" customHeight="1" x14ac:dyDescent="0.3">
      <c r="E587" s="253"/>
      <c r="F587" s="254"/>
      <c r="G587" s="254"/>
      <c r="H587" s="254"/>
      <c r="I587" s="254"/>
      <c r="J587" s="254"/>
      <c r="K587" s="254"/>
      <c r="L587" s="254"/>
      <c r="M587" s="254"/>
      <c r="N587" s="254"/>
      <c r="O587" s="254"/>
      <c r="P587" s="254"/>
      <c r="Q587" s="254"/>
      <c r="R587" s="254"/>
      <c r="S587" s="254"/>
      <c r="T587" s="254"/>
      <c r="U587" s="254"/>
      <c r="V587" s="254"/>
      <c r="W587" s="254"/>
      <c r="X587" s="254"/>
      <c r="Y587" s="254"/>
      <c r="Z587" s="254"/>
      <c r="AA587" s="254"/>
      <c r="AB587" s="254"/>
      <c r="AC587" s="255"/>
      <c r="AD587" s="256"/>
      <c r="AE587" s="256"/>
      <c r="AF587" s="256"/>
      <c r="AG587" s="256"/>
      <c r="AH587" s="256"/>
      <c r="AI587" s="256"/>
      <c r="AJ587" s="256"/>
      <c r="AM587" s="257"/>
      <c r="AN587" s="257"/>
      <c r="AO587" s="257"/>
      <c r="AP587" s="257"/>
      <c r="AQ587" s="257"/>
      <c r="AR587" s="257"/>
      <c r="AS587" s="257"/>
    </row>
    <row r="589" spans="1:47" ht="9" customHeight="1" x14ac:dyDescent="0.3">
      <c r="A589" s="309" t="str">
        <f>$L$94</f>
        <v>Le développement des actions collectives de prévention de la perte d'autonomie de l'ASEPT Bretagne dans le Morbihan</v>
      </c>
      <c r="B589" s="309"/>
      <c r="C589" s="309"/>
      <c r="D589" s="309"/>
      <c r="E589" s="309"/>
      <c r="F589" s="309"/>
      <c r="G589" s="309"/>
      <c r="H589" s="309"/>
      <c r="I589" s="309"/>
      <c r="J589" s="309"/>
      <c r="K589" s="309"/>
      <c r="L589" s="309"/>
      <c r="M589" s="309"/>
      <c r="N589" s="309"/>
      <c r="O589" s="309"/>
      <c r="P589" s="309"/>
      <c r="Q589" s="309"/>
      <c r="R589" s="309"/>
      <c r="S589" s="309"/>
      <c r="T589" s="309"/>
      <c r="U589" s="309"/>
      <c r="V589" s="309"/>
      <c r="W589" s="309"/>
      <c r="X589" s="309"/>
      <c r="Y589" s="309"/>
      <c r="Z589" s="309"/>
      <c r="AA589" s="309"/>
      <c r="AB589" s="309"/>
      <c r="AC589" s="309"/>
      <c r="AD589" s="309"/>
      <c r="AE589" s="309"/>
      <c r="AF589" s="309"/>
      <c r="AG589" s="309"/>
      <c r="AH589" s="309"/>
      <c r="AI589" s="309"/>
      <c r="AJ589" s="309"/>
      <c r="AK589" s="309"/>
      <c r="AL589" s="309"/>
      <c r="AM589" s="309"/>
      <c r="AN589" s="309"/>
      <c r="AO589" s="309"/>
      <c r="AP589" s="309"/>
      <c r="AQ589" s="309"/>
      <c r="AR589" s="309"/>
      <c r="AS589" s="309"/>
      <c r="AT589" s="309"/>
      <c r="AU589" s="309"/>
    </row>
    <row r="590" spans="1:47" ht="9" customHeight="1" x14ac:dyDescent="0.3">
      <c r="A590" s="309"/>
      <c r="B590" s="309"/>
      <c r="C590" s="309"/>
      <c r="D590" s="309"/>
      <c r="E590" s="309"/>
      <c r="F590" s="309"/>
      <c r="G590" s="309"/>
      <c r="H590" s="309"/>
      <c r="I590" s="309"/>
      <c r="J590" s="309"/>
      <c r="K590" s="309"/>
      <c r="L590" s="309"/>
      <c r="M590" s="309"/>
      <c r="N590" s="309"/>
      <c r="O590" s="309"/>
      <c r="P590" s="309"/>
      <c r="Q590" s="309"/>
      <c r="R590" s="309"/>
      <c r="S590" s="309"/>
      <c r="T590" s="309"/>
      <c r="U590" s="309"/>
      <c r="V590" s="309"/>
      <c r="W590" s="309"/>
      <c r="X590" s="309"/>
      <c r="Y590" s="309"/>
      <c r="Z590" s="309"/>
      <c r="AA590" s="309"/>
      <c r="AB590" s="309"/>
      <c r="AC590" s="309"/>
      <c r="AD590" s="309"/>
      <c r="AE590" s="309"/>
      <c r="AF590" s="309"/>
      <c r="AG590" s="309"/>
      <c r="AH590" s="309"/>
      <c r="AI590" s="309"/>
      <c r="AJ590" s="309"/>
      <c r="AK590" s="309"/>
      <c r="AL590" s="309"/>
      <c r="AM590" s="309"/>
      <c r="AN590" s="309"/>
      <c r="AO590" s="309"/>
      <c r="AP590" s="309"/>
      <c r="AQ590" s="309"/>
      <c r="AR590" s="309"/>
      <c r="AS590" s="309"/>
      <c r="AT590" s="309"/>
      <c r="AU590" s="309"/>
    </row>
    <row r="591" spans="1:47" ht="9" customHeight="1" x14ac:dyDescent="0.3">
      <c r="A591" s="309"/>
      <c r="B591" s="309"/>
      <c r="C591" s="309"/>
      <c r="D591" s="309"/>
      <c r="E591" s="309"/>
      <c r="F591" s="309"/>
      <c r="G591" s="309"/>
      <c r="H591" s="309"/>
      <c r="I591" s="309"/>
      <c r="J591" s="309"/>
      <c r="K591" s="309"/>
      <c r="L591" s="309"/>
      <c r="M591" s="309"/>
      <c r="N591" s="309"/>
      <c r="O591" s="309"/>
      <c r="P591" s="309"/>
      <c r="Q591" s="309"/>
      <c r="R591" s="309"/>
      <c r="S591" s="309"/>
      <c r="T591" s="309"/>
      <c r="U591" s="309"/>
      <c r="V591" s="309"/>
      <c r="W591" s="309"/>
      <c r="X591" s="309"/>
      <c r="Y591" s="309"/>
      <c r="Z591" s="309"/>
      <c r="AA591" s="309"/>
      <c r="AB591" s="309"/>
      <c r="AC591" s="309"/>
      <c r="AD591" s="309"/>
      <c r="AE591" s="309"/>
      <c r="AF591" s="309"/>
      <c r="AG591" s="309"/>
      <c r="AH591" s="309"/>
      <c r="AI591" s="309"/>
      <c r="AJ591" s="309"/>
      <c r="AK591" s="309"/>
      <c r="AL591" s="309"/>
      <c r="AM591" s="309"/>
      <c r="AN591" s="309"/>
      <c r="AO591" s="309"/>
      <c r="AP591" s="309"/>
      <c r="AQ591" s="309"/>
      <c r="AR591" s="309"/>
      <c r="AS591" s="309"/>
      <c r="AT591" s="309"/>
      <c r="AU591" s="309"/>
    </row>
    <row r="592" spans="1:47" ht="9" customHeight="1" x14ac:dyDescent="0.3">
      <c r="D592" s="48"/>
      <c r="E592" s="48"/>
      <c r="F592" s="48"/>
      <c r="G592" s="48"/>
      <c r="H592" s="48"/>
      <c r="I592" s="48"/>
      <c r="J592" s="48"/>
      <c r="K592" s="48"/>
      <c r="L592" s="48"/>
      <c r="M592" s="48"/>
      <c r="N592" s="48"/>
      <c r="O592" s="48"/>
      <c r="P592" s="48"/>
      <c r="Q592" s="48"/>
      <c r="R592" s="55"/>
      <c r="S592" s="48"/>
      <c r="T592" s="48"/>
      <c r="U592" s="48"/>
      <c r="V592" s="48"/>
      <c r="W592" s="48"/>
      <c r="X592" s="48"/>
      <c r="Y592" s="48"/>
      <c r="Z592" s="48"/>
      <c r="AA592" s="48"/>
      <c r="AB592" s="48"/>
      <c r="AC592" s="48"/>
      <c r="AD592" s="48"/>
      <c r="AE592" s="48"/>
      <c r="AF592" s="48"/>
      <c r="AG592" s="48"/>
      <c r="AH592" s="55"/>
      <c r="AI592" s="48"/>
      <c r="AJ592" s="48"/>
      <c r="AK592" s="48"/>
      <c r="AL592" s="48"/>
      <c r="AM592" s="48"/>
      <c r="AN592" s="48"/>
      <c r="AO592" s="48"/>
      <c r="AP592" s="48"/>
      <c r="AQ592" s="48"/>
      <c r="AR592" s="48"/>
      <c r="AS592" s="48"/>
      <c r="AT592" s="48"/>
      <c r="AU592" s="48"/>
    </row>
    <row r="593" spans="2:50" ht="9" customHeight="1" x14ac:dyDescent="0.3">
      <c r="D593" s="310" t="s">
        <v>162</v>
      </c>
      <c r="E593" s="310"/>
      <c r="F593" s="310"/>
      <c r="G593" s="310"/>
      <c r="H593" s="310"/>
      <c r="I593" s="310"/>
      <c r="J593" s="310"/>
      <c r="K593" s="310"/>
      <c r="L593" s="310"/>
      <c r="M593" s="310"/>
      <c r="N593" s="310"/>
      <c r="O593" s="310"/>
      <c r="P593" s="310"/>
      <c r="Q593" s="310"/>
      <c r="R593" s="310"/>
      <c r="S593" s="310"/>
      <c r="T593" s="310"/>
      <c r="U593" s="310"/>
      <c r="V593" s="310"/>
      <c r="W593" s="310"/>
      <c r="X593" s="310"/>
      <c r="Y593" s="310"/>
      <c r="Z593" s="310"/>
      <c r="AA593" s="310"/>
      <c r="AB593" s="310"/>
      <c r="AC593" s="310"/>
      <c r="AD593" s="310"/>
      <c r="AE593" s="310"/>
      <c r="AF593" s="310"/>
      <c r="AG593" s="310"/>
      <c r="AH593" s="310"/>
      <c r="AI593" s="310"/>
      <c r="AJ593" s="310"/>
      <c r="AK593" s="310"/>
      <c r="AL593" s="310"/>
      <c r="AM593" s="310"/>
      <c r="AN593" s="310"/>
      <c r="AO593" s="310"/>
      <c r="AP593" s="310"/>
      <c r="AQ593" s="310"/>
      <c r="AR593" s="310"/>
      <c r="AS593" s="310"/>
      <c r="AT593" s="310"/>
      <c r="AU593" s="310"/>
    </row>
    <row r="594" spans="2:50" ht="9" customHeight="1" x14ac:dyDescent="0.3">
      <c r="D594" s="310"/>
      <c r="E594" s="310"/>
      <c r="F594" s="310"/>
      <c r="G594" s="310"/>
      <c r="H594" s="310"/>
      <c r="I594" s="310"/>
      <c r="J594" s="310"/>
      <c r="K594" s="310"/>
      <c r="L594" s="310"/>
      <c r="M594" s="310"/>
      <c r="N594" s="310"/>
      <c r="O594" s="310"/>
      <c r="P594" s="310"/>
      <c r="Q594" s="310"/>
      <c r="R594" s="310"/>
      <c r="S594" s="310"/>
      <c r="T594" s="310"/>
      <c r="U594" s="310"/>
      <c r="V594" s="310"/>
      <c r="W594" s="310"/>
      <c r="X594" s="310"/>
      <c r="Y594" s="310"/>
      <c r="Z594" s="310"/>
      <c r="AA594" s="310"/>
      <c r="AB594" s="310"/>
      <c r="AC594" s="310"/>
      <c r="AD594" s="310"/>
      <c r="AE594" s="310"/>
      <c r="AF594" s="310"/>
      <c r="AG594" s="310"/>
      <c r="AH594" s="310"/>
      <c r="AI594" s="310"/>
      <c r="AJ594" s="310"/>
      <c r="AK594" s="310"/>
      <c r="AL594" s="310"/>
      <c r="AM594" s="310"/>
      <c r="AN594" s="310"/>
      <c r="AO594" s="310"/>
      <c r="AP594" s="310"/>
      <c r="AQ594" s="310"/>
      <c r="AR594" s="310"/>
      <c r="AS594" s="310"/>
      <c r="AT594" s="310"/>
      <c r="AU594" s="310"/>
    </row>
    <row r="596" spans="2:50" ht="9" customHeight="1" x14ac:dyDescent="0.3">
      <c r="B596" s="269" t="s">
        <v>53</v>
      </c>
      <c r="C596" s="269"/>
      <c r="D596" s="270" t="s">
        <v>131</v>
      </c>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70"/>
      <c r="AE596" s="270"/>
      <c r="AF596" s="270"/>
      <c r="AG596" s="270"/>
      <c r="AH596" s="270"/>
      <c r="AI596" s="270"/>
      <c r="AJ596" s="270"/>
      <c r="AK596" s="270"/>
      <c r="AL596" s="270"/>
      <c r="AM596" s="270"/>
      <c r="AN596" s="270"/>
      <c r="AO596" s="270"/>
      <c r="AP596" s="270"/>
      <c r="AQ596" s="270"/>
      <c r="AR596" s="270"/>
      <c r="AS596" s="270"/>
      <c r="AT596" s="270"/>
      <c r="AU596" s="270"/>
      <c r="AV596" s="270"/>
      <c r="AW596" s="59"/>
      <c r="AX596" s="43"/>
    </row>
    <row r="597" spans="2:50" ht="9" customHeight="1" x14ac:dyDescent="0.3">
      <c r="B597" s="269"/>
      <c r="C597" s="269"/>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70"/>
      <c r="AE597" s="270"/>
      <c r="AF597" s="270"/>
      <c r="AG597" s="270"/>
      <c r="AH597" s="270"/>
      <c r="AI597" s="270"/>
      <c r="AJ597" s="270"/>
      <c r="AK597" s="270"/>
      <c r="AL597" s="270"/>
      <c r="AM597" s="270"/>
      <c r="AN597" s="270"/>
      <c r="AO597" s="270"/>
      <c r="AP597" s="270"/>
      <c r="AQ597" s="270"/>
      <c r="AR597" s="270"/>
      <c r="AS597" s="270"/>
      <c r="AT597" s="270"/>
      <c r="AU597" s="270"/>
      <c r="AV597" s="270"/>
      <c r="AW597" s="59"/>
      <c r="AX597" s="43"/>
    </row>
    <row r="598" spans="2:50" ht="9" customHeight="1" x14ac:dyDescent="0.3">
      <c r="C598" s="273"/>
      <c r="D598" s="303"/>
      <c r="E598" s="271" t="s">
        <v>132</v>
      </c>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3"/>
      <c r="AD598" s="277" t="s">
        <v>134</v>
      </c>
      <c r="AE598" s="277"/>
      <c r="AF598" s="277"/>
      <c r="AG598" s="277"/>
      <c r="AH598" s="277"/>
      <c r="AI598" s="277"/>
      <c r="AJ598" s="277"/>
      <c r="AK598" s="305" t="s">
        <v>135</v>
      </c>
      <c r="AL598" s="306"/>
      <c r="AM598" s="277" t="s">
        <v>133</v>
      </c>
      <c r="AN598" s="277"/>
      <c r="AO598" s="277"/>
      <c r="AP598" s="277"/>
      <c r="AQ598" s="277"/>
      <c r="AR598" s="277"/>
      <c r="AS598" s="277"/>
    </row>
    <row r="599" spans="2:50" ht="9" customHeight="1" x14ac:dyDescent="0.3">
      <c r="C599" s="276"/>
      <c r="D599" s="304"/>
      <c r="E599" s="274"/>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6"/>
      <c r="AD599" s="278"/>
      <c r="AE599" s="278"/>
      <c r="AF599" s="278"/>
      <c r="AG599" s="278"/>
      <c r="AH599" s="278"/>
      <c r="AI599" s="278"/>
      <c r="AJ599" s="278"/>
      <c r="AK599" s="307"/>
      <c r="AL599" s="308"/>
      <c r="AM599" s="278"/>
      <c r="AN599" s="278"/>
      <c r="AO599" s="278"/>
      <c r="AP599" s="278"/>
      <c r="AQ599" s="278"/>
      <c r="AR599" s="278"/>
      <c r="AS599" s="278"/>
    </row>
    <row r="600" spans="2:50" ht="9" customHeight="1" x14ac:dyDescent="0.3">
      <c r="C600" s="290">
        <f>IF(ISBLANK(E600),"",1)</f>
        <v>1</v>
      </c>
      <c r="D600" s="291"/>
      <c r="E600" s="300" t="s">
        <v>151</v>
      </c>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2"/>
      <c r="AD600" s="286">
        <f>19740</f>
        <v>19740</v>
      </c>
      <c r="AE600" s="286"/>
      <c r="AF600" s="286"/>
      <c r="AG600" s="286"/>
      <c r="AH600" s="286"/>
      <c r="AI600" s="286"/>
      <c r="AJ600" s="286"/>
      <c r="AK600" s="287">
        <v>3</v>
      </c>
      <c r="AL600" s="288"/>
      <c r="AM600" s="286">
        <f>AD600*AK600</f>
        <v>59220</v>
      </c>
      <c r="AN600" s="286"/>
      <c r="AO600" s="286"/>
      <c r="AP600" s="286"/>
      <c r="AQ600" s="286"/>
      <c r="AR600" s="286"/>
      <c r="AS600" s="286"/>
    </row>
    <row r="601" spans="2:50" ht="9" customHeight="1" x14ac:dyDescent="0.3">
      <c r="C601" s="290"/>
      <c r="D601" s="291"/>
      <c r="E601" s="300"/>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2"/>
      <c r="AD601" s="286"/>
      <c r="AE601" s="286"/>
      <c r="AF601" s="286"/>
      <c r="AG601" s="286"/>
      <c r="AH601" s="286"/>
      <c r="AI601" s="286"/>
      <c r="AJ601" s="286"/>
      <c r="AK601" s="287"/>
      <c r="AL601" s="288"/>
      <c r="AM601" s="286"/>
      <c r="AN601" s="286"/>
      <c r="AO601" s="286"/>
      <c r="AP601" s="286"/>
      <c r="AQ601" s="286"/>
      <c r="AR601" s="286"/>
      <c r="AS601" s="286"/>
    </row>
    <row r="602" spans="2:50" ht="9" customHeight="1" x14ac:dyDescent="0.3">
      <c r="C602" s="298">
        <f>IF(ISBLANK(E602),"",C600+1)</f>
        <v>2</v>
      </c>
      <c r="D602" s="299"/>
      <c r="E602" s="292" t="s">
        <v>152</v>
      </c>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4"/>
      <c r="AD602" s="295">
        <v>3390</v>
      </c>
      <c r="AE602" s="295"/>
      <c r="AF602" s="295"/>
      <c r="AG602" s="295"/>
      <c r="AH602" s="295"/>
      <c r="AI602" s="295"/>
      <c r="AJ602" s="295"/>
      <c r="AK602" s="296">
        <v>3</v>
      </c>
      <c r="AL602" s="297"/>
      <c r="AM602" s="295">
        <f>IF(C602="","",AD602*AK602)</f>
        <v>10170</v>
      </c>
      <c r="AN602" s="295"/>
      <c r="AO602" s="295"/>
      <c r="AP602" s="295"/>
      <c r="AQ602" s="295"/>
      <c r="AR602" s="295"/>
      <c r="AS602" s="295"/>
    </row>
    <row r="603" spans="2:50" ht="9" customHeight="1" x14ac:dyDescent="0.3">
      <c r="C603" s="298"/>
      <c r="D603" s="299"/>
      <c r="E603" s="292"/>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4"/>
      <c r="AD603" s="295"/>
      <c r="AE603" s="295"/>
      <c r="AF603" s="295"/>
      <c r="AG603" s="295"/>
      <c r="AH603" s="295"/>
      <c r="AI603" s="295"/>
      <c r="AJ603" s="295"/>
      <c r="AK603" s="296"/>
      <c r="AL603" s="297"/>
      <c r="AM603" s="295"/>
      <c r="AN603" s="295"/>
      <c r="AO603" s="295"/>
      <c r="AP603" s="295"/>
      <c r="AQ603" s="295"/>
      <c r="AR603" s="295"/>
      <c r="AS603" s="295"/>
    </row>
    <row r="604" spans="2:50" ht="9" customHeight="1" x14ac:dyDescent="0.3">
      <c r="C604" s="290">
        <f t="shared" ref="C604" si="26">IF(ISBLANK(E604),"",C602+1)</f>
        <v>3</v>
      </c>
      <c r="D604" s="291"/>
      <c r="E604" s="300" t="s">
        <v>153</v>
      </c>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2"/>
      <c r="AD604" s="286">
        <v>2630</v>
      </c>
      <c r="AE604" s="286"/>
      <c r="AF604" s="286"/>
      <c r="AG604" s="286"/>
      <c r="AH604" s="286"/>
      <c r="AI604" s="286"/>
      <c r="AJ604" s="286"/>
      <c r="AK604" s="287">
        <v>3</v>
      </c>
      <c r="AL604" s="288"/>
      <c r="AM604" s="286">
        <f t="shared" ref="AM604" si="27">IF(C604="","",AD604*AK604)</f>
        <v>7890</v>
      </c>
      <c r="AN604" s="286"/>
      <c r="AO604" s="286"/>
      <c r="AP604" s="286"/>
      <c r="AQ604" s="286"/>
      <c r="AR604" s="286"/>
      <c r="AS604" s="286"/>
    </row>
    <row r="605" spans="2:50" ht="9" customHeight="1" x14ac:dyDescent="0.3">
      <c r="C605" s="290"/>
      <c r="D605" s="291"/>
      <c r="E605" s="300"/>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2"/>
      <c r="AD605" s="286"/>
      <c r="AE605" s="286"/>
      <c r="AF605" s="286"/>
      <c r="AG605" s="286"/>
      <c r="AH605" s="286"/>
      <c r="AI605" s="286"/>
      <c r="AJ605" s="286"/>
      <c r="AK605" s="287"/>
      <c r="AL605" s="288"/>
      <c r="AM605" s="286"/>
      <c r="AN605" s="286"/>
      <c r="AO605" s="286"/>
      <c r="AP605" s="286"/>
      <c r="AQ605" s="286"/>
      <c r="AR605" s="286"/>
      <c r="AS605" s="286"/>
    </row>
    <row r="606" spans="2:50" ht="9" customHeight="1" x14ac:dyDescent="0.3">
      <c r="C606" s="298">
        <f t="shared" ref="C606" si="28">IF(ISBLANK(E606),"",C604+1)</f>
        <v>4</v>
      </c>
      <c r="D606" s="299"/>
      <c r="E606" s="292" t="s">
        <v>154</v>
      </c>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4"/>
      <c r="AD606" s="295">
        <v>8130</v>
      </c>
      <c r="AE606" s="295"/>
      <c r="AF606" s="295"/>
      <c r="AG606" s="295"/>
      <c r="AH606" s="295"/>
      <c r="AI606" s="295"/>
      <c r="AJ606" s="295"/>
      <c r="AK606" s="296">
        <v>3</v>
      </c>
      <c r="AL606" s="297"/>
      <c r="AM606" s="295">
        <f t="shared" ref="AM606" si="29">IF(C606="","",AD606*AK606)</f>
        <v>24390</v>
      </c>
      <c r="AN606" s="295"/>
      <c r="AO606" s="295"/>
      <c r="AP606" s="295"/>
      <c r="AQ606" s="295"/>
      <c r="AR606" s="295"/>
      <c r="AS606" s="295"/>
    </row>
    <row r="607" spans="2:50" ht="9" customHeight="1" x14ac:dyDescent="0.3">
      <c r="C607" s="298"/>
      <c r="D607" s="299"/>
      <c r="E607" s="292"/>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4"/>
      <c r="AD607" s="295"/>
      <c r="AE607" s="295"/>
      <c r="AF607" s="295"/>
      <c r="AG607" s="295"/>
      <c r="AH607" s="295"/>
      <c r="AI607" s="295"/>
      <c r="AJ607" s="295"/>
      <c r="AK607" s="296"/>
      <c r="AL607" s="297"/>
      <c r="AM607" s="295"/>
      <c r="AN607" s="295"/>
      <c r="AO607" s="295"/>
      <c r="AP607" s="295"/>
      <c r="AQ607" s="295"/>
      <c r="AR607" s="295"/>
      <c r="AS607" s="295"/>
    </row>
    <row r="608" spans="2:50" ht="9" customHeight="1" x14ac:dyDescent="0.3">
      <c r="C608" s="290">
        <f t="shared" ref="C608" si="30">IF(ISBLANK(E608),"",C606+1)</f>
        <v>5</v>
      </c>
      <c r="D608" s="291"/>
      <c r="E608" s="300" t="s">
        <v>155</v>
      </c>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2"/>
      <c r="AD608" s="286">
        <v>880</v>
      </c>
      <c r="AE608" s="286"/>
      <c r="AF608" s="286"/>
      <c r="AG608" s="286"/>
      <c r="AH608" s="286"/>
      <c r="AI608" s="286"/>
      <c r="AJ608" s="286"/>
      <c r="AK608" s="287">
        <v>3</v>
      </c>
      <c r="AL608" s="288"/>
      <c r="AM608" s="286">
        <f t="shared" ref="AM608" si="31">IF(C608="","",AD608*AK608)</f>
        <v>2640</v>
      </c>
      <c r="AN608" s="286"/>
      <c r="AO608" s="286"/>
      <c r="AP608" s="286"/>
      <c r="AQ608" s="286"/>
      <c r="AR608" s="286"/>
      <c r="AS608" s="286"/>
    </row>
    <row r="609" spans="3:45" ht="9" customHeight="1" x14ac:dyDescent="0.3">
      <c r="C609" s="290"/>
      <c r="D609" s="291"/>
      <c r="E609" s="300"/>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2"/>
      <c r="AD609" s="286"/>
      <c r="AE609" s="286"/>
      <c r="AF609" s="286"/>
      <c r="AG609" s="286"/>
      <c r="AH609" s="286"/>
      <c r="AI609" s="286"/>
      <c r="AJ609" s="286"/>
      <c r="AK609" s="287"/>
      <c r="AL609" s="288"/>
      <c r="AM609" s="286"/>
      <c r="AN609" s="286"/>
      <c r="AO609" s="286"/>
      <c r="AP609" s="286"/>
      <c r="AQ609" s="286"/>
      <c r="AR609" s="286"/>
      <c r="AS609" s="286"/>
    </row>
    <row r="610" spans="3:45" ht="9" customHeight="1" x14ac:dyDescent="0.3">
      <c r="C610" s="298">
        <f t="shared" ref="C610" si="32">IF(ISBLANK(E610),"",C608+1)</f>
        <v>6</v>
      </c>
      <c r="D610" s="299"/>
      <c r="E610" s="292" t="s">
        <v>156</v>
      </c>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4"/>
      <c r="AD610" s="295">
        <v>880</v>
      </c>
      <c r="AE610" s="295"/>
      <c r="AF610" s="295"/>
      <c r="AG610" s="295"/>
      <c r="AH610" s="295"/>
      <c r="AI610" s="295"/>
      <c r="AJ610" s="295"/>
      <c r="AK610" s="296">
        <v>3</v>
      </c>
      <c r="AL610" s="297"/>
      <c r="AM610" s="295">
        <f t="shared" ref="AM610" si="33">IF(C610="","",AD610*AK610)</f>
        <v>2640</v>
      </c>
      <c r="AN610" s="295"/>
      <c r="AO610" s="295"/>
      <c r="AP610" s="295"/>
      <c r="AQ610" s="295"/>
      <c r="AR610" s="295"/>
      <c r="AS610" s="295"/>
    </row>
    <row r="611" spans="3:45" ht="9" customHeight="1" x14ac:dyDescent="0.3">
      <c r="C611" s="298"/>
      <c r="D611" s="299"/>
      <c r="E611" s="292"/>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4"/>
      <c r="AD611" s="295"/>
      <c r="AE611" s="295"/>
      <c r="AF611" s="295"/>
      <c r="AG611" s="295"/>
      <c r="AH611" s="295"/>
      <c r="AI611" s="295"/>
      <c r="AJ611" s="295"/>
      <c r="AK611" s="296"/>
      <c r="AL611" s="297"/>
      <c r="AM611" s="295"/>
      <c r="AN611" s="295"/>
      <c r="AO611" s="295"/>
      <c r="AP611" s="295"/>
      <c r="AQ611" s="295"/>
      <c r="AR611" s="295"/>
      <c r="AS611" s="295"/>
    </row>
    <row r="612" spans="3:45" ht="9" customHeight="1" x14ac:dyDescent="0.3">
      <c r="C612" s="290">
        <f t="shared" ref="C612" si="34">IF(ISBLANK(E612),"",C610+1)</f>
        <v>7</v>
      </c>
      <c r="D612" s="291"/>
      <c r="E612" s="300" t="s">
        <v>157</v>
      </c>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2"/>
      <c r="AD612" s="286">
        <v>6910</v>
      </c>
      <c r="AE612" s="286"/>
      <c r="AF612" s="286"/>
      <c r="AG612" s="286"/>
      <c r="AH612" s="286"/>
      <c r="AI612" s="286"/>
      <c r="AJ612" s="286"/>
      <c r="AK612" s="287">
        <v>3</v>
      </c>
      <c r="AL612" s="288"/>
      <c r="AM612" s="286">
        <f t="shared" ref="AM612" si="35">IF(C612="","",AD612*AK612)</f>
        <v>20730</v>
      </c>
      <c r="AN612" s="286"/>
      <c r="AO612" s="286"/>
      <c r="AP612" s="286"/>
      <c r="AQ612" s="286"/>
      <c r="AR612" s="286"/>
      <c r="AS612" s="286"/>
    </row>
    <row r="613" spans="3:45" ht="9" customHeight="1" x14ac:dyDescent="0.3">
      <c r="C613" s="290"/>
      <c r="D613" s="291"/>
      <c r="E613" s="300"/>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2"/>
      <c r="AD613" s="286"/>
      <c r="AE613" s="286"/>
      <c r="AF613" s="286"/>
      <c r="AG613" s="286"/>
      <c r="AH613" s="286"/>
      <c r="AI613" s="286"/>
      <c r="AJ613" s="286"/>
      <c r="AK613" s="287"/>
      <c r="AL613" s="288"/>
      <c r="AM613" s="286"/>
      <c r="AN613" s="286"/>
      <c r="AO613" s="286"/>
      <c r="AP613" s="286"/>
      <c r="AQ613" s="286"/>
      <c r="AR613" s="286"/>
      <c r="AS613" s="286"/>
    </row>
    <row r="614" spans="3:45" ht="9" customHeight="1" x14ac:dyDescent="0.3">
      <c r="C614" s="298">
        <f t="shared" ref="C614" si="36">IF(ISBLANK(E614),"",C612+1)</f>
        <v>8</v>
      </c>
      <c r="D614" s="299"/>
      <c r="E614" s="292" t="s">
        <v>158</v>
      </c>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4"/>
      <c r="AD614" s="295">
        <v>1940</v>
      </c>
      <c r="AE614" s="295"/>
      <c r="AF614" s="295"/>
      <c r="AG614" s="295"/>
      <c r="AH614" s="295"/>
      <c r="AI614" s="295"/>
      <c r="AJ614" s="295"/>
      <c r="AK614" s="296">
        <v>3</v>
      </c>
      <c r="AL614" s="297"/>
      <c r="AM614" s="295">
        <f t="shared" ref="AM614" si="37">IF(C614="","",AD614*AK614)</f>
        <v>5820</v>
      </c>
      <c r="AN614" s="295"/>
      <c r="AO614" s="295"/>
      <c r="AP614" s="295"/>
      <c r="AQ614" s="295"/>
      <c r="AR614" s="295"/>
      <c r="AS614" s="295"/>
    </row>
    <row r="615" spans="3:45" ht="9" customHeight="1" x14ac:dyDescent="0.3">
      <c r="C615" s="298"/>
      <c r="D615" s="299"/>
      <c r="E615" s="292"/>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4"/>
      <c r="AD615" s="295"/>
      <c r="AE615" s="295"/>
      <c r="AF615" s="295"/>
      <c r="AG615" s="295"/>
      <c r="AH615" s="295"/>
      <c r="AI615" s="295"/>
      <c r="AJ615" s="295"/>
      <c r="AK615" s="296"/>
      <c r="AL615" s="297"/>
      <c r="AM615" s="295"/>
      <c r="AN615" s="295"/>
      <c r="AO615" s="295"/>
      <c r="AP615" s="295"/>
      <c r="AQ615" s="295"/>
      <c r="AR615" s="295"/>
      <c r="AS615" s="295"/>
    </row>
    <row r="616" spans="3:45" ht="9" customHeight="1" x14ac:dyDescent="0.3">
      <c r="C616" s="290">
        <f t="shared" ref="C616" si="38">IF(ISBLANK(E616),"",C614+1)</f>
        <v>9</v>
      </c>
      <c r="D616" s="291"/>
      <c r="E616" s="300" t="s">
        <v>159</v>
      </c>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2"/>
      <c r="AD616" s="286">
        <v>4690</v>
      </c>
      <c r="AE616" s="286"/>
      <c r="AF616" s="286"/>
      <c r="AG616" s="286"/>
      <c r="AH616" s="286"/>
      <c r="AI616" s="286"/>
      <c r="AJ616" s="286"/>
      <c r="AK616" s="287">
        <v>3</v>
      </c>
      <c r="AL616" s="288"/>
      <c r="AM616" s="286">
        <f t="shared" ref="AM616" si="39">IF(C616="","",AD616*AK616)</f>
        <v>14070</v>
      </c>
      <c r="AN616" s="286"/>
      <c r="AO616" s="286"/>
      <c r="AP616" s="286"/>
      <c r="AQ616" s="286"/>
      <c r="AR616" s="286"/>
      <c r="AS616" s="286"/>
    </row>
    <row r="617" spans="3:45" ht="9" customHeight="1" x14ac:dyDescent="0.3">
      <c r="C617" s="290"/>
      <c r="D617" s="291"/>
      <c r="E617" s="300"/>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2"/>
      <c r="AD617" s="286"/>
      <c r="AE617" s="286"/>
      <c r="AF617" s="286"/>
      <c r="AG617" s="286"/>
      <c r="AH617" s="286"/>
      <c r="AI617" s="286"/>
      <c r="AJ617" s="286"/>
      <c r="AK617" s="287"/>
      <c r="AL617" s="288"/>
      <c r="AM617" s="286"/>
      <c r="AN617" s="286"/>
      <c r="AO617" s="286"/>
      <c r="AP617" s="286"/>
      <c r="AQ617" s="286"/>
      <c r="AR617" s="286"/>
      <c r="AS617" s="286"/>
    </row>
    <row r="618" spans="3:45" ht="9" customHeight="1" x14ac:dyDescent="0.3">
      <c r="C618" s="298">
        <f t="shared" ref="C618" si="40">IF(ISBLANK(E618),"",C616+1)</f>
        <v>10</v>
      </c>
      <c r="D618" s="299"/>
      <c r="E618" s="292" t="s">
        <v>160</v>
      </c>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4"/>
      <c r="AD618" s="295">
        <v>81600</v>
      </c>
      <c r="AE618" s="295"/>
      <c r="AF618" s="295"/>
      <c r="AG618" s="295"/>
      <c r="AH618" s="295"/>
      <c r="AI618" s="295"/>
      <c r="AJ618" s="295"/>
      <c r="AK618" s="296">
        <v>3</v>
      </c>
      <c r="AL618" s="297"/>
      <c r="AM618" s="295">
        <f t="shared" ref="AM618" si="41">IF(C618="","",AD618*AK618)</f>
        <v>244800</v>
      </c>
      <c r="AN618" s="295"/>
      <c r="AO618" s="295"/>
      <c r="AP618" s="295"/>
      <c r="AQ618" s="295"/>
      <c r="AR618" s="295"/>
      <c r="AS618" s="295"/>
    </row>
    <row r="619" spans="3:45" ht="9" customHeight="1" x14ac:dyDescent="0.3">
      <c r="C619" s="298"/>
      <c r="D619" s="299"/>
      <c r="E619" s="292"/>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4"/>
      <c r="AD619" s="295"/>
      <c r="AE619" s="295"/>
      <c r="AF619" s="295"/>
      <c r="AG619" s="295"/>
      <c r="AH619" s="295"/>
      <c r="AI619" s="295"/>
      <c r="AJ619" s="295"/>
      <c r="AK619" s="296"/>
      <c r="AL619" s="297"/>
      <c r="AM619" s="295"/>
      <c r="AN619" s="295"/>
      <c r="AO619" s="295"/>
      <c r="AP619" s="295"/>
      <c r="AQ619" s="295"/>
      <c r="AR619" s="295"/>
      <c r="AS619" s="295"/>
    </row>
    <row r="620" spans="3:45" ht="9" customHeight="1" x14ac:dyDescent="0.3">
      <c r="C620" s="290">
        <f t="shared" ref="C620" si="42">IF(ISBLANK(E620),"",C618+1)</f>
        <v>11</v>
      </c>
      <c r="D620" s="291"/>
      <c r="E620" s="300" t="s">
        <v>161</v>
      </c>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2"/>
      <c r="AD620" s="286">
        <v>3610</v>
      </c>
      <c r="AE620" s="286"/>
      <c r="AF620" s="286"/>
      <c r="AG620" s="286"/>
      <c r="AH620" s="286"/>
      <c r="AI620" s="286"/>
      <c r="AJ620" s="286"/>
      <c r="AK620" s="287">
        <v>3</v>
      </c>
      <c r="AL620" s="288"/>
      <c r="AM620" s="286">
        <f t="shared" ref="AM620" si="43">IF(C620="","",AD620*AK620)</f>
        <v>10830</v>
      </c>
      <c r="AN620" s="286"/>
      <c r="AO620" s="286"/>
      <c r="AP620" s="286"/>
      <c r="AQ620" s="286"/>
      <c r="AR620" s="286"/>
      <c r="AS620" s="286"/>
    </row>
    <row r="621" spans="3:45" ht="9" customHeight="1" x14ac:dyDescent="0.3">
      <c r="C621" s="290"/>
      <c r="D621" s="291"/>
      <c r="E621" s="300"/>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2"/>
      <c r="AD621" s="286"/>
      <c r="AE621" s="286"/>
      <c r="AF621" s="286"/>
      <c r="AG621" s="286"/>
      <c r="AH621" s="286"/>
      <c r="AI621" s="286"/>
      <c r="AJ621" s="286"/>
      <c r="AK621" s="287"/>
      <c r="AL621" s="288"/>
      <c r="AM621" s="286"/>
      <c r="AN621" s="286"/>
      <c r="AO621" s="286"/>
      <c r="AP621" s="286"/>
      <c r="AQ621" s="286"/>
      <c r="AR621" s="286"/>
      <c r="AS621" s="286"/>
    </row>
    <row r="622" spans="3:45" ht="9" customHeight="1" x14ac:dyDescent="0.3">
      <c r="C622" s="298" t="str">
        <f t="shared" ref="C622" si="44">IF(ISBLANK(E622),"",C620+1)</f>
        <v/>
      </c>
      <c r="D622" s="299"/>
      <c r="E622" s="300"/>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2"/>
      <c r="AD622" s="286"/>
      <c r="AE622" s="286"/>
      <c r="AF622" s="286"/>
      <c r="AG622" s="286"/>
      <c r="AH622" s="286"/>
      <c r="AI622" s="286"/>
      <c r="AJ622" s="286"/>
      <c r="AK622" s="287"/>
      <c r="AL622" s="288"/>
      <c r="AM622" s="286" t="str">
        <f t="shared" ref="AM622" si="45">IF(C622="","",AD622*AK622)</f>
        <v/>
      </c>
      <c r="AN622" s="286"/>
      <c r="AO622" s="286"/>
      <c r="AP622" s="286"/>
      <c r="AQ622" s="286"/>
      <c r="AR622" s="286"/>
      <c r="AS622" s="286"/>
    </row>
    <row r="623" spans="3:45" ht="9" customHeight="1" x14ac:dyDescent="0.3">
      <c r="C623" s="298"/>
      <c r="D623" s="299"/>
      <c r="E623" s="300"/>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2"/>
      <c r="AD623" s="286"/>
      <c r="AE623" s="286"/>
      <c r="AF623" s="286"/>
      <c r="AG623" s="286"/>
      <c r="AH623" s="286"/>
      <c r="AI623" s="286"/>
      <c r="AJ623" s="286"/>
      <c r="AK623" s="287"/>
      <c r="AL623" s="288"/>
      <c r="AM623" s="286"/>
      <c r="AN623" s="286"/>
      <c r="AO623" s="286"/>
      <c r="AP623" s="286"/>
      <c r="AQ623" s="286"/>
      <c r="AR623" s="286"/>
      <c r="AS623" s="286"/>
    </row>
    <row r="624" spans="3:45" ht="9" customHeight="1" x14ac:dyDescent="0.3">
      <c r="C624" s="290" t="str">
        <f t="shared" ref="C624" si="46">IF(ISBLANK(E624),"",C622+1)</f>
        <v/>
      </c>
      <c r="D624" s="291"/>
      <c r="E624" s="292"/>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4"/>
      <c r="AD624" s="295"/>
      <c r="AE624" s="295"/>
      <c r="AF624" s="295"/>
      <c r="AG624" s="295"/>
      <c r="AH624" s="295"/>
      <c r="AI624" s="295"/>
      <c r="AJ624" s="295"/>
      <c r="AK624" s="296"/>
      <c r="AL624" s="297"/>
      <c r="AM624" s="295" t="str">
        <f t="shared" ref="AM624" si="47">IF(C624="","",AD624*AK624)</f>
        <v/>
      </c>
      <c r="AN624" s="295"/>
      <c r="AO624" s="295"/>
      <c r="AP624" s="295"/>
      <c r="AQ624" s="295"/>
      <c r="AR624" s="295"/>
      <c r="AS624" s="295"/>
    </row>
    <row r="625" spans="2:50" ht="9" customHeight="1" x14ac:dyDescent="0.3">
      <c r="C625" s="290"/>
      <c r="D625" s="291"/>
      <c r="E625" s="292"/>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4"/>
      <c r="AD625" s="295"/>
      <c r="AE625" s="295"/>
      <c r="AF625" s="295"/>
      <c r="AG625" s="295"/>
      <c r="AH625" s="295"/>
      <c r="AI625" s="295"/>
      <c r="AJ625" s="295"/>
      <c r="AK625" s="296"/>
      <c r="AL625" s="297"/>
      <c r="AM625" s="295"/>
      <c r="AN625" s="295"/>
      <c r="AO625" s="295"/>
      <c r="AP625" s="295"/>
      <c r="AQ625" s="295"/>
      <c r="AR625" s="295"/>
      <c r="AS625" s="295"/>
    </row>
    <row r="626" spans="2:50" ht="9" customHeight="1" x14ac:dyDescent="0.3">
      <c r="C626" s="298" t="str">
        <f t="shared" ref="C626" si="48">IF(ISBLANK(E626),"",C624+1)</f>
        <v/>
      </c>
      <c r="D626" s="299"/>
      <c r="E626" s="300"/>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2"/>
      <c r="AD626" s="286"/>
      <c r="AE626" s="286"/>
      <c r="AF626" s="286"/>
      <c r="AG626" s="286"/>
      <c r="AH626" s="286"/>
      <c r="AI626" s="286"/>
      <c r="AJ626" s="286"/>
      <c r="AK626" s="287"/>
      <c r="AL626" s="288"/>
      <c r="AM626" s="286" t="str">
        <f t="shared" ref="AM626" si="49">IF(C626="","",AD626*AK626)</f>
        <v/>
      </c>
      <c r="AN626" s="286"/>
      <c r="AO626" s="286"/>
      <c r="AP626" s="286"/>
      <c r="AQ626" s="286"/>
      <c r="AR626" s="286"/>
      <c r="AS626" s="286"/>
    </row>
    <row r="627" spans="2:50" ht="9" customHeight="1" x14ac:dyDescent="0.3">
      <c r="C627" s="298"/>
      <c r="D627" s="299"/>
      <c r="E627" s="300"/>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2"/>
      <c r="AD627" s="286"/>
      <c r="AE627" s="286"/>
      <c r="AF627" s="286"/>
      <c r="AG627" s="286"/>
      <c r="AH627" s="286"/>
      <c r="AI627" s="286"/>
      <c r="AJ627" s="286"/>
      <c r="AK627" s="287"/>
      <c r="AL627" s="288"/>
      <c r="AM627" s="286"/>
      <c r="AN627" s="286"/>
      <c r="AO627" s="286"/>
      <c r="AP627" s="286"/>
      <c r="AQ627" s="286"/>
      <c r="AR627" s="286"/>
      <c r="AS627" s="286"/>
    </row>
    <row r="628" spans="2:50" ht="9" customHeight="1" x14ac:dyDescent="0.3">
      <c r="C628" s="290" t="str">
        <f t="shared" ref="C628" si="50">IF(ISBLANK(E628),"",C626+1)</f>
        <v/>
      </c>
      <c r="D628" s="291"/>
      <c r="E628" s="292"/>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4"/>
      <c r="AD628" s="295"/>
      <c r="AE628" s="295"/>
      <c r="AF628" s="295"/>
      <c r="AG628" s="295"/>
      <c r="AH628" s="295"/>
      <c r="AI628" s="295"/>
      <c r="AJ628" s="295"/>
      <c r="AK628" s="296"/>
      <c r="AL628" s="297"/>
      <c r="AM628" s="295" t="str">
        <f t="shared" ref="AM628" si="51">IF(C628="","",AD628*AK628)</f>
        <v/>
      </c>
      <c r="AN628" s="295"/>
      <c r="AO628" s="295"/>
      <c r="AP628" s="295"/>
      <c r="AQ628" s="295"/>
      <c r="AR628" s="295"/>
      <c r="AS628" s="295"/>
    </row>
    <row r="629" spans="2:50" ht="9" customHeight="1" x14ac:dyDescent="0.3">
      <c r="C629" s="290"/>
      <c r="D629" s="291"/>
      <c r="E629" s="292"/>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4"/>
      <c r="AD629" s="295"/>
      <c r="AE629" s="295"/>
      <c r="AF629" s="295"/>
      <c r="AG629" s="295"/>
      <c r="AH629" s="295"/>
      <c r="AI629" s="295"/>
      <c r="AJ629" s="295"/>
      <c r="AK629" s="296"/>
      <c r="AL629" s="297"/>
      <c r="AM629" s="295"/>
      <c r="AN629" s="295"/>
      <c r="AO629" s="295"/>
      <c r="AP629" s="295"/>
      <c r="AQ629" s="295"/>
      <c r="AR629" s="295"/>
      <c r="AS629" s="295"/>
    </row>
    <row r="630" spans="2:50" ht="9" customHeight="1" x14ac:dyDescent="0.3">
      <c r="C630" s="279"/>
      <c r="D630" s="280"/>
      <c r="E630" s="283" t="s">
        <v>136</v>
      </c>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5"/>
      <c r="AD630" s="286"/>
      <c r="AE630" s="286"/>
      <c r="AF630" s="286"/>
      <c r="AG630" s="286"/>
      <c r="AH630" s="286"/>
      <c r="AI630" s="286"/>
      <c r="AJ630" s="286"/>
      <c r="AK630" s="287"/>
      <c r="AL630" s="288"/>
      <c r="AM630" s="289">
        <f>SUM(AM600:AS629)</f>
        <v>403200</v>
      </c>
      <c r="AN630" s="289"/>
      <c r="AO630" s="289"/>
      <c r="AP630" s="289"/>
      <c r="AQ630" s="289"/>
      <c r="AR630" s="289"/>
      <c r="AS630" s="289"/>
    </row>
    <row r="631" spans="2:50" ht="9" customHeight="1" x14ac:dyDescent="0.3">
      <c r="C631" s="281"/>
      <c r="D631" s="282"/>
      <c r="E631" s="283"/>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5"/>
      <c r="AD631" s="286"/>
      <c r="AE631" s="286"/>
      <c r="AF631" s="286"/>
      <c r="AG631" s="286"/>
      <c r="AH631" s="286"/>
      <c r="AI631" s="286"/>
      <c r="AJ631" s="286"/>
      <c r="AK631" s="287"/>
      <c r="AL631" s="288"/>
      <c r="AM631" s="289"/>
      <c r="AN631" s="289"/>
      <c r="AO631" s="289"/>
      <c r="AP631" s="289"/>
      <c r="AQ631" s="289"/>
      <c r="AR631" s="289"/>
      <c r="AS631" s="289"/>
    </row>
    <row r="633" spans="2:50" ht="9" customHeight="1" x14ac:dyDescent="0.3">
      <c r="B633" s="269" t="s">
        <v>53</v>
      </c>
      <c r="C633" s="269"/>
      <c r="D633" s="270" t="s">
        <v>163</v>
      </c>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70"/>
      <c r="AE633" s="270"/>
      <c r="AF633" s="270"/>
      <c r="AG633" s="270"/>
      <c r="AH633" s="270"/>
      <c r="AI633" s="270"/>
      <c r="AJ633" s="270"/>
      <c r="AK633" s="270"/>
      <c r="AL633" s="270"/>
      <c r="AM633" s="270"/>
      <c r="AN633" s="270"/>
      <c r="AO633" s="270"/>
      <c r="AP633" s="270"/>
      <c r="AQ633" s="270"/>
      <c r="AR633" s="270"/>
      <c r="AS633" s="270"/>
      <c r="AT633" s="270"/>
      <c r="AU633" s="270"/>
      <c r="AV633" s="270"/>
      <c r="AW633" s="59"/>
      <c r="AX633" s="43"/>
    </row>
    <row r="634" spans="2:50" ht="9" customHeight="1" x14ac:dyDescent="0.3">
      <c r="B634" s="269"/>
      <c r="C634" s="269"/>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70"/>
      <c r="AE634" s="270"/>
      <c r="AF634" s="270"/>
      <c r="AG634" s="270"/>
      <c r="AH634" s="270"/>
      <c r="AI634" s="270"/>
      <c r="AJ634" s="270"/>
      <c r="AK634" s="270"/>
      <c r="AL634" s="270"/>
      <c r="AM634" s="270"/>
      <c r="AN634" s="270"/>
      <c r="AO634" s="270"/>
      <c r="AP634" s="270"/>
      <c r="AQ634" s="270"/>
      <c r="AR634" s="270"/>
      <c r="AS634" s="270"/>
      <c r="AT634" s="270"/>
      <c r="AU634" s="270"/>
      <c r="AV634" s="270"/>
      <c r="AW634" s="59"/>
      <c r="AX634" s="43"/>
    </row>
    <row r="635" spans="2:50" ht="9" customHeight="1" x14ac:dyDescent="0.3">
      <c r="E635" s="271" t="s">
        <v>137</v>
      </c>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3"/>
      <c r="AD635" s="277" t="s">
        <v>138</v>
      </c>
      <c r="AE635" s="277"/>
      <c r="AF635" s="277"/>
      <c r="AG635" s="277"/>
      <c r="AH635" s="277"/>
      <c r="AI635" s="277"/>
      <c r="AJ635" s="277"/>
      <c r="AM635" s="277" t="s">
        <v>150</v>
      </c>
      <c r="AN635" s="277"/>
      <c r="AO635" s="277"/>
      <c r="AP635" s="277"/>
      <c r="AQ635" s="277"/>
      <c r="AR635" s="277"/>
      <c r="AS635" s="277"/>
    </row>
    <row r="636" spans="2:50" ht="9" customHeight="1" x14ac:dyDescent="0.3">
      <c r="E636" s="274"/>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6"/>
      <c r="AD636" s="278"/>
      <c r="AE636" s="278"/>
      <c r="AF636" s="278"/>
      <c r="AG636" s="278"/>
      <c r="AH636" s="278"/>
      <c r="AI636" s="278"/>
      <c r="AJ636" s="278"/>
      <c r="AM636" s="278"/>
      <c r="AN636" s="278"/>
      <c r="AO636" s="278"/>
      <c r="AP636" s="278"/>
      <c r="AQ636" s="278"/>
      <c r="AR636" s="278"/>
      <c r="AS636" s="278"/>
    </row>
    <row r="637" spans="2:50" ht="9" customHeight="1" x14ac:dyDescent="0.3">
      <c r="K637" s="9"/>
      <c r="L637" s="9"/>
      <c r="M637" s="9"/>
      <c r="N637" s="9"/>
      <c r="O637" s="9"/>
      <c r="P637" s="9"/>
      <c r="Q637" s="9"/>
      <c r="R637" s="9"/>
      <c r="S637" s="9"/>
      <c r="T637" s="9"/>
      <c r="U637" s="9"/>
      <c r="V637" s="9"/>
      <c r="W637" s="9"/>
      <c r="X637" s="9"/>
      <c r="Y637" s="9"/>
      <c r="Z637" s="9"/>
      <c r="AA637" s="9"/>
      <c r="AB637" s="9"/>
      <c r="AC637" s="9"/>
      <c r="AD637" s="65"/>
      <c r="AE637" s="65"/>
      <c r="AF637" s="65"/>
      <c r="AG637" s="65"/>
      <c r="AH637" s="65"/>
      <c r="AI637" s="65"/>
      <c r="AJ637" s="65"/>
      <c r="AM637" s="68"/>
      <c r="AN637" s="68"/>
      <c r="AO637" s="69"/>
      <c r="AP637" s="69"/>
      <c r="AQ637" s="69"/>
      <c r="AR637" s="69"/>
      <c r="AS637" s="69"/>
    </row>
    <row r="638" spans="2:50" ht="9" customHeight="1" x14ac:dyDescent="0.3">
      <c r="E638" s="253" t="s">
        <v>139</v>
      </c>
      <c r="F638" s="254"/>
      <c r="G638" s="254"/>
      <c r="H638" s="254"/>
      <c r="I638" s="254"/>
      <c r="J638" s="254"/>
      <c r="K638" s="254"/>
      <c r="L638" s="254"/>
      <c r="M638" s="254"/>
      <c r="N638" s="254"/>
      <c r="O638" s="254"/>
      <c r="P638" s="254"/>
      <c r="Q638" s="254"/>
      <c r="R638" s="254"/>
      <c r="S638" s="254"/>
      <c r="T638" s="254"/>
      <c r="U638" s="254"/>
      <c r="V638" s="254"/>
      <c r="W638" s="254"/>
      <c r="X638" s="254"/>
      <c r="Y638" s="254"/>
      <c r="Z638" s="254"/>
      <c r="AA638" s="254"/>
      <c r="AB638" s="254"/>
      <c r="AC638" s="255"/>
      <c r="AD638" s="258">
        <v>231600</v>
      </c>
      <c r="AE638" s="258"/>
      <c r="AF638" s="258"/>
      <c r="AG638" s="258"/>
      <c r="AH638" s="258"/>
      <c r="AI638" s="258"/>
      <c r="AJ638" s="258"/>
      <c r="AM638" s="257" t="e">
        <f>IF(AD638=0,"",AD638/$AM$462)</f>
        <v>#DIV/0!</v>
      </c>
      <c r="AN638" s="257"/>
      <c r="AO638" s="257"/>
      <c r="AP638" s="257"/>
      <c r="AQ638" s="257"/>
      <c r="AR638" s="257"/>
      <c r="AS638" s="257"/>
    </row>
    <row r="639" spans="2:50" ht="9" customHeight="1" x14ac:dyDescent="0.3">
      <c r="E639" s="253"/>
      <c r="F639" s="254"/>
      <c r="G639" s="254"/>
      <c r="H639" s="254"/>
      <c r="I639" s="254"/>
      <c r="J639" s="254"/>
      <c r="K639" s="254"/>
      <c r="L639" s="254"/>
      <c r="M639" s="254"/>
      <c r="N639" s="254"/>
      <c r="O639" s="254"/>
      <c r="P639" s="254"/>
      <c r="Q639" s="254"/>
      <c r="R639" s="254"/>
      <c r="S639" s="254"/>
      <c r="T639" s="254"/>
      <c r="U639" s="254"/>
      <c r="V639" s="254"/>
      <c r="W639" s="254"/>
      <c r="X639" s="254"/>
      <c r="Y639" s="254"/>
      <c r="Z639" s="254"/>
      <c r="AA639" s="254"/>
      <c r="AB639" s="254"/>
      <c r="AC639" s="255"/>
      <c r="AD639" s="258"/>
      <c r="AE639" s="258"/>
      <c r="AF639" s="258"/>
      <c r="AG639" s="258"/>
      <c r="AH639" s="258"/>
      <c r="AI639" s="258"/>
      <c r="AJ639" s="258"/>
      <c r="AM639" s="257"/>
      <c r="AN639" s="257"/>
      <c r="AO639" s="257"/>
      <c r="AP639" s="257"/>
      <c r="AQ639" s="257"/>
      <c r="AR639" s="257"/>
      <c r="AS639" s="257"/>
    </row>
    <row r="640" spans="2:50" ht="9" customHeight="1" x14ac:dyDescent="0.3">
      <c r="K640" s="9"/>
      <c r="L640" s="9"/>
      <c r="M640" s="9"/>
      <c r="N640" s="9"/>
      <c r="O640" s="9"/>
      <c r="P640" s="9"/>
      <c r="Q640" s="9"/>
      <c r="R640" s="9"/>
      <c r="S640" s="9"/>
      <c r="T640" s="9"/>
      <c r="U640" s="9"/>
      <c r="V640" s="9"/>
      <c r="W640" s="9"/>
      <c r="X640" s="9"/>
      <c r="Y640" s="9"/>
      <c r="Z640" s="9"/>
      <c r="AA640" s="9"/>
      <c r="AB640" s="9"/>
      <c r="AC640" s="9"/>
      <c r="AD640" s="65"/>
      <c r="AE640" s="65"/>
      <c r="AF640" s="65"/>
      <c r="AG640" s="65"/>
      <c r="AH640" s="65"/>
      <c r="AI640" s="65"/>
      <c r="AJ640" s="65"/>
      <c r="AM640" s="68"/>
      <c r="AN640" s="68"/>
      <c r="AO640" s="68"/>
      <c r="AP640" s="68"/>
      <c r="AQ640" s="68"/>
      <c r="AR640" s="69"/>
      <c r="AS640" s="69"/>
    </row>
    <row r="641" spans="5:45" ht="9" customHeight="1" x14ac:dyDescent="0.3">
      <c r="E641" s="264" t="s">
        <v>140</v>
      </c>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6"/>
      <c r="AD641" s="267"/>
      <c r="AE641" s="267"/>
      <c r="AF641" s="267"/>
      <c r="AG641" s="267"/>
      <c r="AH641" s="267"/>
      <c r="AI641" s="267"/>
      <c r="AJ641" s="267"/>
      <c r="AM641" s="268" t="str">
        <f>IF(AD641=0,"",AD641/$AM$462)</f>
        <v/>
      </c>
      <c r="AN641" s="268"/>
      <c r="AO641" s="268"/>
      <c r="AP641" s="268"/>
      <c r="AQ641" s="268"/>
      <c r="AR641" s="268"/>
      <c r="AS641" s="268"/>
    </row>
    <row r="642" spans="5:45" ht="9" customHeight="1" x14ac:dyDescent="0.3">
      <c r="E642" s="264"/>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6"/>
      <c r="AD642" s="267"/>
      <c r="AE642" s="267"/>
      <c r="AF642" s="267"/>
      <c r="AG642" s="267"/>
      <c r="AH642" s="267"/>
      <c r="AI642" s="267"/>
      <c r="AJ642" s="267"/>
      <c r="AM642" s="268"/>
      <c r="AN642" s="268"/>
      <c r="AO642" s="268"/>
      <c r="AP642" s="268"/>
      <c r="AQ642" s="268"/>
      <c r="AR642" s="268"/>
      <c r="AS642" s="268"/>
    </row>
    <row r="643" spans="5:45" ht="9" customHeight="1" x14ac:dyDescent="0.3">
      <c r="E643" s="259" t="s">
        <v>141</v>
      </c>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1"/>
      <c r="AD643" s="262"/>
      <c r="AE643" s="262"/>
      <c r="AF643" s="262"/>
      <c r="AG643" s="262"/>
      <c r="AH643" s="262"/>
      <c r="AI643" s="262"/>
      <c r="AJ643" s="262"/>
      <c r="AM643" s="263" t="str">
        <f>IF(AD643=0,"",AD643/$AM$462)</f>
        <v/>
      </c>
      <c r="AN643" s="263"/>
      <c r="AO643" s="263"/>
      <c r="AP643" s="263"/>
      <c r="AQ643" s="263"/>
      <c r="AR643" s="263"/>
      <c r="AS643" s="263"/>
    </row>
    <row r="644" spans="5:45" ht="9" customHeight="1" x14ac:dyDescent="0.3">
      <c r="E644" s="259"/>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1"/>
      <c r="AD644" s="262"/>
      <c r="AE644" s="262"/>
      <c r="AF644" s="262"/>
      <c r="AG644" s="262"/>
      <c r="AH644" s="262"/>
      <c r="AI644" s="262"/>
      <c r="AJ644" s="262"/>
      <c r="AM644" s="263"/>
      <c r="AN644" s="263"/>
      <c r="AO644" s="263"/>
      <c r="AP644" s="263"/>
      <c r="AQ644" s="263"/>
      <c r="AR644" s="263"/>
      <c r="AS644" s="263"/>
    </row>
    <row r="645" spans="5:45" ht="9" customHeight="1" x14ac:dyDescent="0.3">
      <c r="E645" s="264" t="s">
        <v>142</v>
      </c>
      <c r="F645" s="265"/>
      <c r="G645" s="265"/>
      <c r="H645" s="265"/>
      <c r="I645" s="265"/>
      <c r="J645" s="265"/>
      <c r="K645" s="265"/>
      <c r="L645" s="265"/>
      <c r="M645" s="265"/>
      <c r="N645" s="265"/>
      <c r="O645" s="265"/>
      <c r="P645" s="265"/>
      <c r="Q645" s="265"/>
      <c r="R645" s="265"/>
      <c r="S645" s="265"/>
      <c r="T645" s="265"/>
      <c r="U645" s="265"/>
      <c r="V645" s="265"/>
      <c r="W645" s="265"/>
      <c r="X645" s="265"/>
      <c r="Y645" s="265"/>
      <c r="Z645" s="265"/>
      <c r="AA645" s="265"/>
      <c r="AB645" s="265"/>
      <c r="AC645" s="266"/>
      <c r="AD645" s="267"/>
      <c r="AE645" s="267"/>
      <c r="AF645" s="267"/>
      <c r="AG645" s="267"/>
      <c r="AH645" s="267"/>
      <c r="AI645" s="267"/>
      <c r="AJ645" s="267"/>
      <c r="AM645" s="268" t="str">
        <f>IF(AD645=0,"",AD645/$AM$462)</f>
        <v/>
      </c>
      <c r="AN645" s="268"/>
      <c r="AO645" s="268"/>
      <c r="AP645" s="268"/>
      <c r="AQ645" s="268"/>
      <c r="AR645" s="268"/>
      <c r="AS645" s="268"/>
    </row>
    <row r="646" spans="5:45" ht="9" customHeight="1" x14ac:dyDescent="0.3">
      <c r="E646" s="264"/>
      <c r="F646" s="265"/>
      <c r="G646" s="265"/>
      <c r="H646" s="265"/>
      <c r="I646" s="265"/>
      <c r="J646" s="265"/>
      <c r="K646" s="265"/>
      <c r="L646" s="265"/>
      <c r="M646" s="265"/>
      <c r="N646" s="265"/>
      <c r="O646" s="265"/>
      <c r="P646" s="265"/>
      <c r="Q646" s="265"/>
      <c r="R646" s="265"/>
      <c r="S646" s="265"/>
      <c r="T646" s="265"/>
      <c r="U646" s="265"/>
      <c r="V646" s="265"/>
      <c r="W646" s="265"/>
      <c r="X646" s="265"/>
      <c r="Y646" s="265"/>
      <c r="Z646" s="265"/>
      <c r="AA646" s="265"/>
      <c r="AB646" s="265"/>
      <c r="AC646" s="266"/>
      <c r="AD646" s="267"/>
      <c r="AE646" s="267"/>
      <c r="AF646" s="267"/>
      <c r="AG646" s="267"/>
      <c r="AH646" s="267"/>
      <c r="AI646" s="267"/>
      <c r="AJ646" s="267"/>
      <c r="AM646" s="268"/>
      <c r="AN646" s="268"/>
      <c r="AO646" s="268"/>
      <c r="AP646" s="268"/>
      <c r="AQ646" s="268"/>
      <c r="AR646" s="268"/>
      <c r="AS646" s="268"/>
    </row>
    <row r="647" spans="5:45" ht="9" customHeight="1" x14ac:dyDescent="0.3">
      <c r="E647" s="259" t="s">
        <v>143</v>
      </c>
      <c r="F647" s="260"/>
      <c r="G647" s="260"/>
      <c r="H647" s="260"/>
      <c r="I647" s="260"/>
      <c r="J647" s="260"/>
      <c r="K647" s="260"/>
      <c r="L647" s="260"/>
      <c r="M647" s="260"/>
      <c r="N647" s="260"/>
      <c r="O647" s="260"/>
      <c r="P647" s="260"/>
      <c r="Q647" s="260"/>
      <c r="R647" s="260"/>
      <c r="S647" s="260"/>
      <c r="T647" s="260"/>
      <c r="U647" s="260"/>
      <c r="V647" s="260"/>
      <c r="W647" s="260"/>
      <c r="X647" s="260"/>
      <c r="Y647" s="260"/>
      <c r="Z647" s="260"/>
      <c r="AA647" s="260"/>
      <c r="AB647" s="260"/>
      <c r="AC647" s="261"/>
      <c r="AD647" s="262"/>
      <c r="AE647" s="262"/>
      <c r="AF647" s="262"/>
      <c r="AG647" s="262"/>
      <c r="AH647" s="262"/>
      <c r="AI647" s="262"/>
      <c r="AJ647" s="262"/>
      <c r="AM647" s="263" t="str">
        <f>IF(AD647=0,"",AD647/$AM$462)</f>
        <v/>
      </c>
      <c r="AN647" s="263"/>
      <c r="AO647" s="263"/>
      <c r="AP647" s="263"/>
      <c r="AQ647" s="263"/>
      <c r="AR647" s="263"/>
      <c r="AS647" s="263"/>
    </row>
    <row r="648" spans="5:45" ht="9" customHeight="1" x14ac:dyDescent="0.3">
      <c r="E648" s="259"/>
      <c r="F648" s="260"/>
      <c r="G648" s="260"/>
      <c r="H648" s="260"/>
      <c r="I648" s="260"/>
      <c r="J648" s="260"/>
      <c r="K648" s="260"/>
      <c r="L648" s="260"/>
      <c r="M648" s="260"/>
      <c r="N648" s="260"/>
      <c r="O648" s="260"/>
      <c r="P648" s="260"/>
      <c r="Q648" s="260"/>
      <c r="R648" s="260"/>
      <c r="S648" s="260"/>
      <c r="T648" s="260"/>
      <c r="U648" s="260"/>
      <c r="V648" s="260"/>
      <c r="W648" s="260"/>
      <c r="X648" s="260"/>
      <c r="Y648" s="260"/>
      <c r="Z648" s="260"/>
      <c r="AA648" s="260"/>
      <c r="AB648" s="260"/>
      <c r="AC648" s="261"/>
      <c r="AD648" s="262"/>
      <c r="AE648" s="262"/>
      <c r="AF648" s="262"/>
      <c r="AG648" s="262"/>
      <c r="AH648" s="262"/>
      <c r="AI648" s="262"/>
      <c r="AJ648" s="262"/>
      <c r="AM648" s="263"/>
      <c r="AN648" s="263"/>
      <c r="AO648" s="263"/>
      <c r="AP648" s="263"/>
      <c r="AQ648" s="263"/>
      <c r="AR648" s="263"/>
      <c r="AS648" s="263"/>
    </row>
    <row r="649" spans="5:45" ht="9" customHeight="1" x14ac:dyDescent="0.3">
      <c r="E649" s="264" t="s">
        <v>116</v>
      </c>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6"/>
      <c r="AD649" s="267"/>
      <c r="AE649" s="267"/>
      <c r="AF649" s="267"/>
      <c r="AG649" s="267"/>
      <c r="AH649" s="267"/>
      <c r="AI649" s="267"/>
      <c r="AJ649" s="267"/>
      <c r="AM649" s="268" t="str">
        <f>IF(AD649=0,"",AD649/$AM$462)</f>
        <v/>
      </c>
      <c r="AN649" s="268"/>
      <c r="AO649" s="268"/>
      <c r="AP649" s="268"/>
      <c r="AQ649" s="268"/>
      <c r="AR649" s="268"/>
      <c r="AS649" s="268"/>
    </row>
    <row r="650" spans="5:45" ht="9" customHeight="1" x14ac:dyDescent="0.3">
      <c r="E650" s="264"/>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6"/>
      <c r="AD650" s="267"/>
      <c r="AE650" s="267"/>
      <c r="AF650" s="267"/>
      <c r="AG650" s="267"/>
      <c r="AH650" s="267"/>
      <c r="AI650" s="267"/>
      <c r="AJ650" s="267"/>
      <c r="AM650" s="268"/>
      <c r="AN650" s="268"/>
      <c r="AO650" s="268"/>
      <c r="AP650" s="268"/>
      <c r="AQ650" s="268"/>
      <c r="AR650" s="268"/>
      <c r="AS650" s="268"/>
    </row>
    <row r="651" spans="5:45" ht="9" customHeight="1" x14ac:dyDescent="0.3">
      <c r="E651" s="259" t="s">
        <v>117</v>
      </c>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1"/>
      <c r="AD651" s="262"/>
      <c r="AE651" s="262"/>
      <c r="AF651" s="262"/>
      <c r="AG651" s="262"/>
      <c r="AH651" s="262"/>
      <c r="AI651" s="262"/>
      <c r="AJ651" s="262"/>
      <c r="AM651" s="263" t="str">
        <f>IF(AD651=0,"",AD651/$AM$462)</f>
        <v/>
      </c>
      <c r="AN651" s="263"/>
      <c r="AO651" s="263"/>
      <c r="AP651" s="263"/>
      <c r="AQ651" s="263"/>
      <c r="AR651" s="263"/>
      <c r="AS651" s="263"/>
    </row>
    <row r="652" spans="5:45" ht="9" customHeight="1" x14ac:dyDescent="0.3">
      <c r="E652" s="259"/>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1"/>
      <c r="AD652" s="262"/>
      <c r="AE652" s="262"/>
      <c r="AF652" s="262"/>
      <c r="AG652" s="262"/>
      <c r="AH652" s="262"/>
      <c r="AI652" s="262"/>
      <c r="AJ652" s="262"/>
      <c r="AM652" s="263"/>
      <c r="AN652" s="263"/>
      <c r="AO652" s="263"/>
      <c r="AP652" s="263"/>
      <c r="AQ652" s="263"/>
      <c r="AR652" s="263"/>
      <c r="AS652" s="263"/>
    </row>
    <row r="653" spans="5:45" ht="9" customHeight="1" x14ac:dyDescent="0.3">
      <c r="E653" s="264" t="s">
        <v>118</v>
      </c>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6"/>
      <c r="AD653" s="267"/>
      <c r="AE653" s="267"/>
      <c r="AF653" s="267"/>
      <c r="AG653" s="267"/>
      <c r="AH653" s="267"/>
      <c r="AI653" s="267"/>
      <c r="AJ653" s="267"/>
      <c r="AM653" s="268" t="str">
        <f>IF(AD653=0,"",AD653/$AM$462)</f>
        <v/>
      </c>
      <c r="AN653" s="268"/>
      <c r="AO653" s="268"/>
      <c r="AP653" s="268"/>
      <c r="AQ653" s="268"/>
      <c r="AR653" s="268"/>
      <c r="AS653" s="268"/>
    </row>
    <row r="654" spans="5:45" ht="9" customHeight="1" x14ac:dyDescent="0.3">
      <c r="E654" s="264"/>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6"/>
      <c r="AD654" s="267"/>
      <c r="AE654" s="267"/>
      <c r="AF654" s="267"/>
      <c r="AG654" s="267"/>
      <c r="AH654" s="267"/>
      <c r="AI654" s="267"/>
      <c r="AJ654" s="267"/>
      <c r="AM654" s="268"/>
      <c r="AN654" s="268"/>
      <c r="AO654" s="268"/>
      <c r="AP654" s="268"/>
      <c r="AQ654" s="268"/>
      <c r="AR654" s="268"/>
      <c r="AS654" s="268"/>
    </row>
    <row r="655" spans="5:45" ht="9" customHeight="1" x14ac:dyDescent="0.3">
      <c r="E655" s="259" t="s">
        <v>144</v>
      </c>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1"/>
      <c r="AD655" s="262"/>
      <c r="AE655" s="262"/>
      <c r="AF655" s="262"/>
      <c r="AG655" s="262"/>
      <c r="AH655" s="262"/>
      <c r="AI655" s="262"/>
      <c r="AJ655" s="262"/>
      <c r="AM655" s="263" t="str">
        <f>IF(AD655=0,"",AD655/$AM$462)</f>
        <v/>
      </c>
      <c r="AN655" s="263"/>
      <c r="AO655" s="263"/>
      <c r="AP655" s="263"/>
      <c r="AQ655" s="263"/>
      <c r="AR655" s="263"/>
      <c r="AS655" s="263"/>
    </row>
    <row r="656" spans="5:45" ht="9" customHeight="1" x14ac:dyDescent="0.3">
      <c r="E656" s="259"/>
      <c r="F656" s="260"/>
      <c r="G656" s="260"/>
      <c r="H656" s="260"/>
      <c r="I656" s="260"/>
      <c r="J656" s="260"/>
      <c r="K656" s="260"/>
      <c r="L656" s="260"/>
      <c r="M656" s="260"/>
      <c r="N656" s="260"/>
      <c r="O656" s="260"/>
      <c r="P656" s="260"/>
      <c r="Q656" s="260"/>
      <c r="R656" s="260"/>
      <c r="S656" s="260"/>
      <c r="T656" s="260"/>
      <c r="U656" s="260"/>
      <c r="V656" s="260"/>
      <c r="W656" s="260"/>
      <c r="X656" s="260"/>
      <c r="Y656" s="260"/>
      <c r="Z656" s="260"/>
      <c r="AA656" s="260"/>
      <c r="AB656" s="260"/>
      <c r="AC656" s="261"/>
      <c r="AD656" s="262"/>
      <c r="AE656" s="262"/>
      <c r="AF656" s="262"/>
      <c r="AG656" s="262"/>
      <c r="AH656" s="262"/>
      <c r="AI656" s="262"/>
      <c r="AJ656" s="262"/>
      <c r="AM656" s="263"/>
      <c r="AN656" s="263"/>
      <c r="AO656" s="263"/>
      <c r="AP656" s="263"/>
      <c r="AQ656" s="263"/>
      <c r="AR656" s="263"/>
      <c r="AS656" s="263"/>
    </row>
    <row r="657" spans="5:45" ht="9" customHeight="1" x14ac:dyDescent="0.3">
      <c r="E657" s="264" t="s">
        <v>145</v>
      </c>
      <c r="F657" s="265"/>
      <c r="G657" s="265"/>
      <c r="H657" s="265"/>
      <c r="I657" s="265"/>
      <c r="J657" s="265"/>
      <c r="K657" s="265"/>
      <c r="L657" s="265"/>
      <c r="M657" s="265"/>
      <c r="N657" s="265"/>
      <c r="O657" s="265"/>
      <c r="P657" s="265"/>
      <c r="Q657" s="265"/>
      <c r="R657" s="265"/>
      <c r="S657" s="265"/>
      <c r="T657" s="265"/>
      <c r="U657" s="265"/>
      <c r="V657" s="265"/>
      <c r="W657" s="265"/>
      <c r="X657" s="265"/>
      <c r="Y657" s="265"/>
      <c r="Z657" s="265"/>
      <c r="AA657" s="265"/>
      <c r="AB657" s="265"/>
      <c r="AC657" s="266"/>
      <c r="AD657" s="267">
        <v>150000</v>
      </c>
      <c r="AE657" s="267"/>
      <c r="AF657" s="267"/>
      <c r="AG657" s="267"/>
      <c r="AH657" s="267"/>
      <c r="AI657" s="267"/>
      <c r="AJ657" s="267"/>
      <c r="AM657" s="268" t="e">
        <f>IF(AD657=0,"",AD657/$AM$462)</f>
        <v>#DIV/0!</v>
      </c>
      <c r="AN657" s="268"/>
      <c r="AO657" s="268"/>
      <c r="AP657" s="268"/>
      <c r="AQ657" s="268"/>
      <c r="AR657" s="268"/>
      <c r="AS657" s="268"/>
    </row>
    <row r="658" spans="5:45" ht="9" customHeight="1" x14ac:dyDescent="0.3">
      <c r="E658" s="264"/>
      <c r="F658" s="265"/>
      <c r="G658" s="265"/>
      <c r="H658" s="265"/>
      <c r="I658" s="265"/>
      <c r="J658" s="265"/>
      <c r="K658" s="265"/>
      <c r="L658" s="265"/>
      <c r="M658" s="265"/>
      <c r="N658" s="265"/>
      <c r="O658" s="265"/>
      <c r="P658" s="265"/>
      <c r="Q658" s="265"/>
      <c r="R658" s="265"/>
      <c r="S658" s="265"/>
      <c r="T658" s="265"/>
      <c r="U658" s="265"/>
      <c r="V658" s="265"/>
      <c r="W658" s="265"/>
      <c r="X658" s="265"/>
      <c r="Y658" s="265"/>
      <c r="Z658" s="265"/>
      <c r="AA658" s="265"/>
      <c r="AB658" s="265"/>
      <c r="AC658" s="266"/>
      <c r="AD658" s="267"/>
      <c r="AE658" s="267"/>
      <c r="AF658" s="267"/>
      <c r="AG658" s="267"/>
      <c r="AH658" s="267"/>
      <c r="AI658" s="267"/>
      <c r="AJ658" s="267"/>
      <c r="AM658" s="268"/>
      <c r="AN658" s="268"/>
      <c r="AO658" s="268"/>
      <c r="AP658" s="268"/>
      <c r="AQ658" s="268"/>
      <c r="AR658" s="268"/>
      <c r="AS658" s="268"/>
    </row>
    <row r="659" spans="5:45" ht="9" customHeight="1" x14ac:dyDescent="0.3">
      <c r="E659" s="259" t="s">
        <v>147</v>
      </c>
      <c r="F659" s="260"/>
      <c r="G659" s="260"/>
      <c r="H659" s="260"/>
      <c r="I659" s="260"/>
      <c r="J659" s="260"/>
      <c r="K659" s="260"/>
      <c r="L659" s="260"/>
      <c r="M659" s="260"/>
      <c r="N659" s="260"/>
      <c r="O659" s="260"/>
      <c r="P659" s="260"/>
      <c r="Q659" s="260"/>
      <c r="R659" s="260"/>
      <c r="S659" s="260"/>
      <c r="T659" s="260"/>
      <c r="U659" s="260"/>
      <c r="V659" s="260"/>
      <c r="W659" s="260"/>
      <c r="X659" s="260"/>
      <c r="Y659" s="260"/>
      <c r="Z659" s="260"/>
      <c r="AA659" s="260"/>
      <c r="AB659" s="260"/>
      <c r="AC659" s="261"/>
      <c r="AD659" s="262"/>
      <c r="AE659" s="262"/>
      <c r="AF659" s="262"/>
      <c r="AG659" s="262"/>
      <c r="AH659" s="262"/>
      <c r="AI659" s="262"/>
      <c r="AJ659" s="262"/>
      <c r="AM659" s="263" t="str">
        <f>IF(AD659=0,"",AD659/$AM$462)</f>
        <v/>
      </c>
      <c r="AN659" s="263"/>
      <c r="AO659" s="263"/>
      <c r="AP659" s="263"/>
      <c r="AQ659" s="263"/>
      <c r="AR659" s="263"/>
      <c r="AS659" s="263"/>
    </row>
    <row r="660" spans="5:45" ht="9" customHeight="1" x14ac:dyDescent="0.3">
      <c r="E660" s="259"/>
      <c r="F660" s="260"/>
      <c r="G660" s="260"/>
      <c r="H660" s="260"/>
      <c r="I660" s="260"/>
      <c r="J660" s="260"/>
      <c r="K660" s="260"/>
      <c r="L660" s="260"/>
      <c r="M660" s="260"/>
      <c r="N660" s="260"/>
      <c r="O660" s="260"/>
      <c r="P660" s="260"/>
      <c r="Q660" s="260"/>
      <c r="R660" s="260"/>
      <c r="S660" s="260"/>
      <c r="T660" s="260"/>
      <c r="U660" s="260"/>
      <c r="V660" s="260"/>
      <c r="W660" s="260"/>
      <c r="X660" s="260"/>
      <c r="Y660" s="260"/>
      <c r="Z660" s="260"/>
      <c r="AA660" s="260"/>
      <c r="AB660" s="260"/>
      <c r="AC660" s="261"/>
      <c r="AD660" s="262"/>
      <c r="AE660" s="262"/>
      <c r="AF660" s="262"/>
      <c r="AG660" s="262"/>
      <c r="AH660" s="262"/>
      <c r="AI660" s="262"/>
      <c r="AJ660" s="262"/>
      <c r="AM660" s="263"/>
      <c r="AN660" s="263"/>
      <c r="AO660" s="263"/>
      <c r="AP660" s="263"/>
      <c r="AQ660" s="263"/>
      <c r="AR660" s="263"/>
      <c r="AS660" s="263"/>
    </row>
    <row r="661" spans="5:45" ht="9" customHeight="1" x14ac:dyDescent="0.3">
      <c r="E661" s="264" t="s">
        <v>147</v>
      </c>
      <c r="F661" s="265"/>
      <c r="G661" s="265"/>
      <c r="H661" s="265"/>
      <c r="I661" s="265"/>
      <c r="J661" s="265"/>
      <c r="K661" s="265"/>
      <c r="L661" s="265"/>
      <c r="M661" s="265"/>
      <c r="N661" s="265"/>
      <c r="O661" s="265"/>
      <c r="P661" s="265"/>
      <c r="Q661" s="265"/>
      <c r="R661" s="265"/>
      <c r="S661" s="265"/>
      <c r="T661" s="265"/>
      <c r="U661" s="265"/>
      <c r="V661" s="265"/>
      <c r="W661" s="265"/>
      <c r="X661" s="265"/>
      <c r="Y661" s="265"/>
      <c r="Z661" s="265"/>
      <c r="AA661" s="265"/>
      <c r="AB661" s="265"/>
      <c r="AC661" s="266"/>
      <c r="AD661" s="267"/>
      <c r="AE661" s="267"/>
      <c r="AF661" s="267"/>
      <c r="AG661" s="267"/>
      <c r="AH661" s="267"/>
      <c r="AI661" s="267"/>
      <c r="AJ661" s="267"/>
      <c r="AM661" s="268" t="str">
        <f>IF(AD661=0,"",AD661/$AM$462)</f>
        <v/>
      </c>
      <c r="AN661" s="268"/>
      <c r="AO661" s="268"/>
      <c r="AP661" s="268"/>
      <c r="AQ661" s="268"/>
      <c r="AR661" s="268"/>
      <c r="AS661" s="268"/>
    </row>
    <row r="662" spans="5:45" ht="9" customHeight="1" x14ac:dyDescent="0.3">
      <c r="E662" s="264"/>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6"/>
      <c r="AD662" s="267"/>
      <c r="AE662" s="267"/>
      <c r="AF662" s="267"/>
      <c r="AG662" s="267"/>
      <c r="AH662" s="267"/>
      <c r="AI662" s="267"/>
      <c r="AJ662" s="267"/>
      <c r="AM662" s="268"/>
      <c r="AN662" s="268"/>
      <c r="AO662" s="268"/>
      <c r="AP662" s="268"/>
      <c r="AQ662" s="268"/>
      <c r="AR662" s="268"/>
      <c r="AS662" s="268"/>
    </row>
    <row r="663" spans="5:45" ht="9" customHeight="1" x14ac:dyDescent="0.3">
      <c r="K663" s="9"/>
      <c r="L663" s="9"/>
      <c r="M663" s="9"/>
      <c r="N663" s="9"/>
      <c r="O663" s="9"/>
      <c r="P663" s="9"/>
      <c r="Q663" s="9"/>
      <c r="R663" s="9"/>
      <c r="S663" s="9"/>
      <c r="T663" s="9"/>
      <c r="U663" s="9"/>
      <c r="V663" s="9"/>
      <c r="W663" s="9"/>
      <c r="X663" s="9"/>
      <c r="Y663" s="9"/>
      <c r="Z663" s="9"/>
      <c r="AA663" s="9"/>
      <c r="AB663" s="9"/>
      <c r="AC663" s="9"/>
      <c r="AD663" s="65"/>
      <c r="AE663" s="65"/>
      <c r="AF663" s="65"/>
      <c r="AG663" s="65"/>
      <c r="AH663" s="65"/>
      <c r="AI663" s="65"/>
      <c r="AJ663" s="65"/>
      <c r="AM663" s="68"/>
      <c r="AN663" s="68"/>
      <c r="AO663" s="69"/>
      <c r="AP663" s="69"/>
      <c r="AQ663" s="69"/>
      <c r="AR663" s="69"/>
      <c r="AS663" s="69"/>
    </row>
    <row r="664" spans="5:45" ht="9" customHeight="1" x14ac:dyDescent="0.3">
      <c r="E664" s="253" t="s">
        <v>146</v>
      </c>
      <c r="F664" s="254"/>
      <c r="G664" s="254"/>
      <c r="H664" s="254"/>
      <c r="I664" s="254"/>
      <c r="J664" s="254"/>
      <c r="K664" s="254"/>
      <c r="L664" s="254"/>
      <c r="M664" s="254"/>
      <c r="N664" s="254"/>
      <c r="O664" s="254"/>
      <c r="P664" s="254"/>
      <c r="Q664" s="254"/>
      <c r="R664" s="254"/>
      <c r="S664" s="254"/>
      <c r="T664" s="254"/>
      <c r="U664" s="254"/>
      <c r="V664" s="254"/>
      <c r="W664" s="254"/>
      <c r="X664" s="254"/>
      <c r="Y664" s="254"/>
      <c r="Z664" s="254"/>
      <c r="AA664" s="254"/>
      <c r="AB664" s="254"/>
      <c r="AC664" s="255"/>
      <c r="AD664" s="258">
        <f>SUM(AD641:AJ662)</f>
        <v>150000</v>
      </c>
      <c r="AE664" s="258"/>
      <c r="AF664" s="258"/>
      <c r="AG664" s="258"/>
      <c r="AH664" s="258"/>
      <c r="AI664" s="258"/>
      <c r="AJ664" s="258"/>
      <c r="AM664" s="257" t="e">
        <f>IF(AD664=0,"",AD664/$AM$462)</f>
        <v>#DIV/0!</v>
      </c>
      <c r="AN664" s="257"/>
      <c r="AO664" s="257"/>
      <c r="AP664" s="257"/>
      <c r="AQ664" s="257"/>
      <c r="AR664" s="257"/>
      <c r="AS664" s="257"/>
    </row>
    <row r="665" spans="5:45" ht="9" customHeight="1" x14ac:dyDescent="0.3">
      <c r="E665" s="253"/>
      <c r="F665" s="254"/>
      <c r="G665" s="254"/>
      <c r="H665" s="254"/>
      <c r="I665" s="254"/>
      <c r="J665" s="254"/>
      <c r="K665" s="254"/>
      <c r="L665" s="254"/>
      <c r="M665" s="254"/>
      <c r="N665" s="254"/>
      <c r="O665" s="254"/>
      <c r="P665" s="254"/>
      <c r="Q665" s="254"/>
      <c r="R665" s="254"/>
      <c r="S665" s="254"/>
      <c r="T665" s="254"/>
      <c r="U665" s="254"/>
      <c r="V665" s="254"/>
      <c r="W665" s="254"/>
      <c r="X665" s="254"/>
      <c r="Y665" s="254"/>
      <c r="Z665" s="254"/>
      <c r="AA665" s="254"/>
      <c r="AB665" s="254"/>
      <c r="AC665" s="255"/>
      <c r="AD665" s="258"/>
      <c r="AE665" s="258"/>
      <c r="AF665" s="258"/>
      <c r="AG665" s="258"/>
      <c r="AH665" s="258"/>
      <c r="AI665" s="258"/>
      <c r="AJ665" s="258"/>
      <c r="AM665" s="257"/>
      <c r="AN665" s="257"/>
      <c r="AO665" s="257"/>
      <c r="AP665" s="257"/>
      <c r="AQ665" s="257"/>
      <c r="AR665" s="257"/>
      <c r="AS665" s="257"/>
    </row>
    <row r="666" spans="5:45" ht="9" customHeight="1" x14ac:dyDescent="0.3">
      <c r="AD666" s="66"/>
      <c r="AE666" s="66"/>
      <c r="AF666" s="66"/>
      <c r="AG666" s="66"/>
      <c r="AH666" s="67"/>
      <c r="AI666" s="66"/>
      <c r="AJ666" s="66"/>
      <c r="AM666" s="69"/>
      <c r="AN666" s="69"/>
      <c r="AO666" s="69"/>
      <c r="AP666" s="69"/>
      <c r="AQ666" s="69"/>
      <c r="AR666" s="69"/>
      <c r="AS666" s="69"/>
    </row>
    <row r="667" spans="5:45" ht="9" customHeight="1" x14ac:dyDescent="0.3">
      <c r="E667" s="253" t="s">
        <v>148</v>
      </c>
      <c r="F667" s="254"/>
      <c r="G667" s="254"/>
      <c r="H667" s="254"/>
      <c r="I667" s="254"/>
      <c r="J667" s="254"/>
      <c r="K667" s="254"/>
      <c r="L667" s="254"/>
      <c r="M667" s="254"/>
      <c r="N667" s="254"/>
      <c r="O667" s="254"/>
      <c r="P667" s="254"/>
      <c r="Q667" s="254"/>
      <c r="R667" s="254"/>
      <c r="S667" s="254"/>
      <c r="T667" s="254"/>
      <c r="U667" s="254"/>
      <c r="V667" s="254"/>
      <c r="W667" s="254"/>
      <c r="X667" s="254"/>
      <c r="Y667" s="254"/>
      <c r="Z667" s="254"/>
      <c r="AA667" s="254"/>
      <c r="AB667" s="254"/>
      <c r="AC667" s="255"/>
      <c r="AD667" s="258">
        <v>21600</v>
      </c>
      <c r="AE667" s="258"/>
      <c r="AF667" s="258"/>
      <c r="AG667" s="258"/>
      <c r="AH667" s="258"/>
      <c r="AI667" s="258"/>
      <c r="AJ667" s="258"/>
      <c r="AM667" s="257" t="e">
        <f>IF(AD667=0,"",AD667/$AM$462)</f>
        <v>#DIV/0!</v>
      </c>
      <c r="AN667" s="257"/>
      <c r="AO667" s="257"/>
      <c r="AP667" s="257"/>
      <c r="AQ667" s="257"/>
      <c r="AR667" s="257"/>
      <c r="AS667" s="257"/>
    </row>
    <row r="668" spans="5:45" ht="9" customHeight="1" x14ac:dyDescent="0.3">
      <c r="E668" s="253"/>
      <c r="F668" s="254"/>
      <c r="G668" s="254"/>
      <c r="H668" s="254"/>
      <c r="I668" s="254"/>
      <c r="J668" s="254"/>
      <c r="K668" s="254"/>
      <c r="L668" s="254"/>
      <c r="M668" s="254"/>
      <c r="N668" s="254"/>
      <c r="O668" s="254"/>
      <c r="P668" s="254"/>
      <c r="Q668" s="254"/>
      <c r="R668" s="254"/>
      <c r="S668" s="254"/>
      <c r="T668" s="254"/>
      <c r="U668" s="254"/>
      <c r="V668" s="254"/>
      <c r="W668" s="254"/>
      <c r="X668" s="254"/>
      <c r="Y668" s="254"/>
      <c r="Z668" s="254"/>
      <c r="AA668" s="254"/>
      <c r="AB668" s="254"/>
      <c r="AC668" s="255"/>
      <c r="AD668" s="258"/>
      <c r="AE668" s="258"/>
      <c r="AF668" s="258"/>
      <c r="AG668" s="258"/>
      <c r="AH668" s="258"/>
      <c r="AI668" s="258"/>
      <c r="AJ668" s="258"/>
      <c r="AM668" s="257"/>
      <c r="AN668" s="257"/>
      <c r="AO668" s="257"/>
      <c r="AP668" s="257"/>
      <c r="AQ668" s="257"/>
      <c r="AR668" s="257"/>
      <c r="AS668" s="257"/>
    </row>
    <row r="669" spans="5:45" ht="9" customHeight="1" x14ac:dyDescent="0.3">
      <c r="AD669" s="66"/>
      <c r="AE669" s="66"/>
      <c r="AF669" s="66"/>
      <c r="AG669" s="66"/>
      <c r="AH669" s="67"/>
      <c r="AI669" s="66"/>
      <c r="AJ669" s="66"/>
      <c r="AM669" s="70"/>
      <c r="AN669" s="70"/>
      <c r="AO669" s="70"/>
      <c r="AP669" s="70"/>
      <c r="AQ669" s="70"/>
      <c r="AR669" s="70"/>
      <c r="AS669" s="70"/>
    </row>
    <row r="670" spans="5:45" ht="9" customHeight="1" x14ac:dyDescent="0.3">
      <c r="E670" s="253" t="s">
        <v>149</v>
      </c>
      <c r="F670" s="254"/>
      <c r="G670" s="254"/>
      <c r="H670" s="254"/>
      <c r="I670" s="254"/>
      <c r="J670" s="254"/>
      <c r="K670" s="254"/>
      <c r="L670" s="254"/>
      <c r="M670" s="254"/>
      <c r="N670" s="254"/>
      <c r="O670" s="254"/>
      <c r="P670" s="254"/>
      <c r="Q670" s="254"/>
      <c r="R670" s="254"/>
      <c r="S670" s="254"/>
      <c r="T670" s="254"/>
      <c r="U670" s="254"/>
      <c r="V670" s="254"/>
      <c r="W670" s="254"/>
      <c r="X670" s="254"/>
      <c r="Y670" s="254"/>
      <c r="Z670" s="254"/>
      <c r="AA670" s="254"/>
      <c r="AB670" s="254"/>
      <c r="AC670" s="255"/>
      <c r="AD670" s="256">
        <f>AM630-AD638-AD664-AD667</f>
        <v>0</v>
      </c>
      <c r="AE670" s="256"/>
      <c r="AF670" s="256"/>
      <c r="AG670" s="256"/>
      <c r="AH670" s="256"/>
      <c r="AI670" s="256"/>
      <c r="AJ670" s="256"/>
      <c r="AM670" s="257" t="str">
        <f>IF(AD670=0,"",AD670/$AM$462)</f>
        <v/>
      </c>
      <c r="AN670" s="257"/>
      <c r="AO670" s="257"/>
      <c r="AP670" s="257"/>
      <c r="AQ670" s="257"/>
      <c r="AR670" s="257"/>
      <c r="AS670" s="257"/>
    </row>
    <row r="671" spans="5:45" ht="9" customHeight="1" x14ac:dyDescent="0.3">
      <c r="E671" s="253"/>
      <c r="F671" s="254"/>
      <c r="G671" s="254"/>
      <c r="H671" s="254"/>
      <c r="I671" s="254"/>
      <c r="J671" s="254"/>
      <c r="K671" s="254"/>
      <c r="L671" s="254"/>
      <c r="M671" s="254"/>
      <c r="N671" s="254"/>
      <c r="O671" s="254"/>
      <c r="P671" s="254"/>
      <c r="Q671" s="254"/>
      <c r="R671" s="254"/>
      <c r="S671" s="254"/>
      <c r="T671" s="254"/>
      <c r="U671" s="254"/>
      <c r="V671" s="254"/>
      <c r="W671" s="254"/>
      <c r="X671" s="254"/>
      <c r="Y671" s="254"/>
      <c r="Z671" s="254"/>
      <c r="AA671" s="254"/>
      <c r="AB671" s="254"/>
      <c r="AC671" s="255"/>
      <c r="AD671" s="256"/>
      <c r="AE671" s="256"/>
      <c r="AF671" s="256"/>
      <c r="AG671" s="256"/>
      <c r="AH671" s="256"/>
      <c r="AI671" s="256"/>
      <c r="AJ671" s="256"/>
      <c r="AM671" s="257"/>
      <c r="AN671" s="257"/>
      <c r="AO671" s="257"/>
      <c r="AP671" s="257"/>
      <c r="AQ671" s="257"/>
      <c r="AR671" s="257"/>
      <c r="AS671" s="257"/>
    </row>
  </sheetData>
  <mergeCells count="528">
    <mergeCell ref="B3:AU9"/>
    <mergeCell ref="B15:AU17"/>
    <mergeCell ref="L27:AU28"/>
    <mergeCell ref="L30:U31"/>
    <mergeCell ref="L33:AU34"/>
    <mergeCell ref="L36:U37"/>
    <mergeCell ref="W36:AU37"/>
    <mergeCell ref="A85:AU87"/>
    <mergeCell ref="D23:AU24"/>
    <mergeCell ref="B27:C28"/>
    <mergeCell ref="D27:J32"/>
    <mergeCell ref="B40:C41"/>
    <mergeCell ref="D40:J45"/>
    <mergeCell ref="B48:C49"/>
    <mergeCell ref="D48:J53"/>
    <mergeCell ref="B56:C57"/>
    <mergeCell ref="D56:J61"/>
    <mergeCell ref="D109:L110"/>
    <mergeCell ref="N109:O110"/>
    <mergeCell ref="D112:L113"/>
    <mergeCell ref="D115:L116"/>
    <mergeCell ref="L94:AU99"/>
    <mergeCell ref="D94:J99"/>
    <mergeCell ref="D105:O107"/>
    <mergeCell ref="T105:AE107"/>
    <mergeCell ref="AJ105:AU107"/>
    <mergeCell ref="D118:L119"/>
    <mergeCell ref="D121:L122"/>
    <mergeCell ref="D124:L125"/>
    <mergeCell ref="D127:L128"/>
    <mergeCell ref="N112:O113"/>
    <mergeCell ref="N115:O116"/>
    <mergeCell ref="N118:O119"/>
    <mergeCell ref="N121:O122"/>
    <mergeCell ref="N124:O125"/>
    <mergeCell ref="N127:O128"/>
    <mergeCell ref="B178:C179"/>
    <mergeCell ref="D178:AV179"/>
    <mergeCell ref="D101:AV102"/>
    <mergeCell ref="D90:AU91"/>
    <mergeCell ref="B94:C95"/>
    <mergeCell ref="B101:C102"/>
    <mergeCell ref="T127:AB128"/>
    <mergeCell ref="AD127:AE128"/>
    <mergeCell ref="AJ114:AU116"/>
    <mergeCell ref="AJ118:AR119"/>
    <mergeCell ref="AT118:AU119"/>
    <mergeCell ref="AJ123:AU125"/>
    <mergeCell ref="AJ127:AR128"/>
    <mergeCell ref="AT127:AU128"/>
    <mergeCell ref="AT109:AU110"/>
    <mergeCell ref="T120:AE122"/>
    <mergeCell ref="T124:AB125"/>
    <mergeCell ref="AD124:AE125"/>
    <mergeCell ref="T109:AB110"/>
    <mergeCell ref="AD109:AE110"/>
    <mergeCell ref="D132:Q133"/>
    <mergeCell ref="T112:AB113"/>
    <mergeCell ref="AD112:AE113"/>
    <mergeCell ref="AJ109:AR110"/>
    <mergeCell ref="S133:W134"/>
    <mergeCell ref="AQ133:AU134"/>
    <mergeCell ref="A169:AU171"/>
    <mergeCell ref="D174:AU175"/>
    <mergeCell ref="C148:AU167"/>
    <mergeCell ref="D136:P137"/>
    <mergeCell ref="D139:P140"/>
    <mergeCell ref="D142:P143"/>
    <mergeCell ref="S142:W143"/>
    <mergeCell ref="AB142:AO143"/>
    <mergeCell ref="AQ142:AU143"/>
    <mergeCell ref="AB136:AO137"/>
    <mergeCell ref="AQ136:AU137"/>
    <mergeCell ref="AB139:AO140"/>
    <mergeCell ref="AQ139:AU140"/>
    <mergeCell ref="S136:W137"/>
    <mergeCell ref="S139:W140"/>
    <mergeCell ref="B132:C133"/>
    <mergeCell ref="B146:C147"/>
    <mergeCell ref="D146:AV147"/>
    <mergeCell ref="AD238:AE239"/>
    <mergeCell ref="AT238:AU239"/>
    <mergeCell ref="V238:AB239"/>
    <mergeCell ref="AL238:AR239"/>
    <mergeCell ref="N238:O239"/>
    <mergeCell ref="F238:L239"/>
    <mergeCell ref="B235:C236"/>
    <mergeCell ref="D235:AV236"/>
    <mergeCell ref="C180:AU233"/>
    <mergeCell ref="N250:O251"/>
    <mergeCell ref="D250:L251"/>
    <mergeCell ref="B244:C245"/>
    <mergeCell ref="D244:AV245"/>
    <mergeCell ref="N247:O248"/>
    <mergeCell ref="AD247:AE248"/>
    <mergeCell ref="AT247:AU248"/>
    <mergeCell ref="D247:L248"/>
    <mergeCell ref="U247:AC248"/>
    <mergeCell ref="AK247:AS248"/>
    <mergeCell ref="AB267:AO268"/>
    <mergeCell ref="AQ267:AU268"/>
    <mergeCell ref="AB270:AO271"/>
    <mergeCell ref="AQ270:AU271"/>
    <mergeCell ref="A253:AU255"/>
    <mergeCell ref="D258:AU259"/>
    <mergeCell ref="B261:C262"/>
    <mergeCell ref="D261:AV262"/>
    <mergeCell ref="S264:W265"/>
    <mergeCell ref="AB264:AO265"/>
    <mergeCell ref="AQ264:AU265"/>
    <mergeCell ref="D264:P265"/>
    <mergeCell ref="B279:C280"/>
    <mergeCell ref="D279:AV280"/>
    <mergeCell ref="D281:AU282"/>
    <mergeCell ref="D283:AU284"/>
    <mergeCell ref="D285:AU286"/>
    <mergeCell ref="AB273:AO274"/>
    <mergeCell ref="AQ273:AU274"/>
    <mergeCell ref="AB276:AO277"/>
    <mergeCell ref="AQ276:AU277"/>
    <mergeCell ref="D296:AU297"/>
    <mergeCell ref="D298:AU299"/>
    <mergeCell ref="D300:AU301"/>
    <mergeCell ref="D302:AU303"/>
    <mergeCell ref="D304:AU305"/>
    <mergeCell ref="D287:AU288"/>
    <mergeCell ref="D289:AU290"/>
    <mergeCell ref="B294:C295"/>
    <mergeCell ref="D294:AV295"/>
    <mergeCell ref="D315:AU316"/>
    <mergeCell ref="D317:AU318"/>
    <mergeCell ref="D319:AU320"/>
    <mergeCell ref="B324:C325"/>
    <mergeCell ref="D324:AV325"/>
    <mergeCell ref="B309:C310"/>
    <mergeCell ref="D309:AV310"/>
    <mergeCell ref="D311:AU312"/>
    <mergeCell ref="D313:AU314"/>
    <mergeCell ref="A337:AU339"/>
    <mergeCell ref="D341:AU342"/>
    <mergeCell ref="B344:C345"/>
    <mergeCell ref="D344:AV345"/>
    <mergeCell ref="D326:AU327"/>
    <mergeCell ref="D328:AU329"/>
    <mergeCell ref="D330:AU331"/>
    <mergeCell ref="D332:AU333"/>
    <mergeCell ref="D334:AU335"/>
    <mergeCell ref="AJ350:AR351"/>
    <mergeCell ref="AT350:AU351"/>
    <mergeCell ref="D353:L354"/>
    <mergeCell ref="N353:O354"/>
    <mergeCell ref="T353:AB354"/>
    <mergeCell ref="AD353:AE354"/>
    <mergeCell ref="AJ353:AR354"/>
    <mergeCell ref="AT353:AU354"/>
    <mergeCell ref="D347:L348"/>
    <mergeCell ref="N347:O348"/>
    <mergeCell ref="AD347:AE348"/>
    <mergeCell ref="AT347:AU348"/>
    <mergeCell ref="T347:AB348"/>
    <mergeCell ref="AJ347:AR348"/>
    <mergeCell ref="D350:L351"/>
    <mergeCell ref="N350:O351"/>
    <mergeCell ref="T350:AB351"/>
    <mergeCell ref="AD350:AE351"/>
    <mergeCell ref="N362:AU365"/>
    <mergeCell ref="D356:L357"/>
    <mergeCell ref="T356:AB357"/>
    <mergeCell ref="AJ356:AR357"/>
    <mergeCell ref="D359:L360"/>
    <mergeCell ref="N359:O360"/>
    <mergeCell ref="T359:AB360"/>
    <mergeCell ref="AD359:AE360"/>
    <mergeCell ref="AJ359:AR360"/>
    <mergeCell ref="AT359:AU360"/>
    <mergeCell ref="AT356:AU357"/>
    <mergeCell ref="N356:O357"/>
    <mergeCell ref="AD356:AE357"/>
    <mergeCell ref="D362:L363"/>
    <mergeCell ref="B373:C374"/>
    <mergeCell ref="D373:AV374"/>
    <mergeCell ref="D375:AV394"/>
    <mergeCell ref="B367:C368"/>
    <mergeCell ref="D367:AV368"/>
    <mergeCell ref="D369:L370"/>
    <mergeCell ref="N369:O370"/>
    <mergeCell ref="T369:AB370"/>
    <mergeCell ref="AD369:AE370"/>
    <mergeCell ref="AJ369:AR370"/>
    <mergeCell ref="AT369:AU370"/>
    <mergeCell ref="D412:AV419"/>
    <mergeCell ref="A421:AU423"/>
    <mergeCell ref="D425:AU426"/>
    <mergeCell ref="B428:C429"/>
    <mergeCell ref="D428:AV429"/>
    <mergeCell ref="B396:C397"/>
    <mergeCell ref="D396:AV397"/>
    <mergeCell ref="D398:AV408"/>
    <mergeCell ref="B410:C411"/>
    <mergeCell ref="D410:AV411"/>
    <mergeCell ref="E475:AC476"/>
    <mergeCell ref="AD475:AJ476"/>
    <mergeCell ref="E473:AC474"/>
    <mergeCell ref="AD473:AJ474"/>
    <mergeCell ref="E470:AC471"/>
    <mergeCell ref="AD470:AJ471"/>
    <mergeCell ref="B465:C466"/>
    <mergeCell ref="D465:AV466"/>
    <mergeCell ref="E467:AC468"/>
    <mergeCell ref="AD467:AJ468"/>
    <mergeCell ref="AM467:AS468"/>
    <mergeCell ref="AM470:AS471"/>
    <mergeCell ref="AM473:AS474"/>
    <mergeCell ref="AM475:AS476"/>
    <mergeCell ref="E485:AC486"/>
    <mergeCell ref="AD485:AJ486"/>
    <mergeCell ref="E483:AC484"/>
    <mergeCell ref="AD483:AJ484"/>
    <mergeCell ref="E481:AC482"/>
    <mergeCell ref="AD481:AJ482"/>
    <mergeCell ref="E479:AC480"/>
    <mergeCell ref="AD479:AJ480"/>
    <mergeCell ref="E477:AC478"/>
    <mergeCell ref="AD477:AJ478"/>
    <mergeCell ref="AM487:AS488"/>
    <mergeCell ref="AM489:AS490"/>
    <mergeCell ref="AM491:AS492"/>
    <mergeCell ref="AM493:AS494"/>
    <mergeCell ref="E499:AC500"/>
    <mergeCell ref="AD499:AJ500"/>
    <mergeCell ref="E487:AC488"/>
    <mergeCell ref="AD487:AJ488"/>
    <mergeCell ref="E489:AC490"/>
    <mergeCell ref="AD489:AJ490"/>
    <mergeCell ref="E496:AC497"/>
    <mergeCell ref="AD496:AJ497"/>
    <mergeCell ref="E491:AC492"/>
    <mergeCell ref="AD491:AJ492"/>
    <mergeCell ref="E493:AC494"/>
    <mergeCell ref="AD493:AJ494"/>
    <mergeCell ref="AM477:AS478"/>
    <mergeCell ref="AM479:AS480"/>
    <mergeCell ref="AM481:AS482"/>
    <mergeCell ref="AM483:AS484"/>
    <mergeCell ref="AM485:AS486"/>
    <mergeCell ref="C516:D517"/>
    <mergeCell ref="E516:AC517"/>
    <mergeCell ref="AD516:AJ517"/>
    <mergeCell ref="AK516:AL517"/>
    <mergeCell ref="AM516:AS517"/>
    <mergeCell ref="D509:AU510"/>
    <mergeCell ref="AM496:AS497"/>
    <mergeCell ref="AM499:AS500"/>
    <mergeCell ref="AM502:AS503"/>
    <mergeCell ref="A505:AU507"/>
    <mergeCell ref="B512:C513"/>
    <mergeCell ref="D512:AV513"/>
    <mergeCell ref="C514:D515"/>
    <mergeCell ref="E514:AC515"/>
    <mergeCell ref="AD514:AJ515"/>
    <mergeCell ref="AK514:AL515"/>
    <mergeCell ref="AM514:AS515"/>
    <mergeCell ref="E502:AC503"/>
    <mergeCell ref="AD502:AJ503"/>
    <mergeCell ref="C520:D521"/>
    <mergeCell ref="E520:AC521"/>
    <mergeCell ref="AD520:AJ521"/>
    <mergeCell ref="AK520:AL521"/>
    <mergeCell ref="AM520:AS521"/>
    <mergeCell ref="C518:D519"/>
    <mergeCell ref="E518:AC519"/>
    <mergeCell ref="AD518:AJ519"/>
    <mergeCell ref="AK518:AL519"/>
    <mergeCell ref="AM518:AS519"/>
    <mergeCell ref="C524:D525"/>
    <mergeCell ref="E524:AC525"/>
    <mergeCell ref="AD524:AJ525"/>
    <mergeCell ref="AK524:AL525"/>
    <mergeCell ref="AM524:AS525"/>
    <mergeCell ref="C522:D523"/>
    <mergeCell ref="E522:AC523"/>
    <mergeCell ref="AD522:AJ523"/>
    <mergeCell ref="AK522:AL523"/>
    <mergeCell ref="AM522:AS523"/>
    <mergeCell ref="C528:D529"/>
    <mergeCell ref="E528:AC529"/>
    <mergeCell ref="AD528:AJ529"/>
    <mergeCell ref="AK528:AL529"/>
    <mergeCell ref="AM528:AS529"/>
    <mergeCell ref="C526:D527"/>
    <mergeCell ref="E526:AC527"/>
    <mergeCell ref="AD526:AJ527"/>
    <mergeCell ref="AK526:AL527"/>
    <mergeCell ref="AM526:AS527"/>
    <mergeCell ref="C532:D533"/>
    <mergeCell ref="E532:AC533"/>
    <mergeCell ref="AD532:AJ533"/>
    <mergeCell ref="AK532:AL533"/>
    <mergeCell ref="AM532:AS533"/>
    <mergeCell ref="C530:D531"/>
    <mergeCell ref="E530:AC531"/>
    <mergeCell ref="AD530:AJ531"/>
    <mergeCell ref="AK530:AL531"/>
    <mergeCell ref="AM530:AS531"/>
    <mergeCell ref="C536:D537"/>
    <mergeCell ref="E536:AC537"/>
    <mergeCell ref="AD536:AJ537"/>
    <mergeCell ref="AK536:AL537"/>
    <mergeCell ref="AM536:AS537"/>
    <mergeCell ref="C534:D535"/>
    <mergeCell ref="E534:AC535"/>
    <mergeCell ref="AD534:AJ535"/>
    <mergeCell ref="AK534:AL535"/>
    <mergeCell ref="AM534:AS535"/>
    <mergeCell ref="C540:D541"/>
    <mergeCell ref="E540:AC541"/>
    <mergeCell ref="AD540:AJ541"/>
    <mergeCell ref="AK540:AL541"/>
    <mergeCell ref="AM540:AS541"/>
    <mergeCell ref="C538:D539"/>
    <mergeCell ref="E538:AC539"/>
    <mergeCell ref="AD538:AJ539"/>
    <mergeCell ref="AK538:AL539"/>
    <mergeCell ref="AM538:AS539"/>
    <mergeCell ref="C544:D545"/>
    <mergeCell ref="E544:AC545"/>
    <mergeCell ref="AD544:AJ545"/>
    <mergeCell ref="AK544:AL545"/>
    <mergeCell ref="AM544:AS545"/>
    <mergeCell ref="C542:D543"/>
    <mergeCell ref="E542:AC543"/>
    <mergeCell ref="AD542:AJ543"/>
    <mergeCell ref="AK542:AL543"/>
    <mergeCell ref="AM542:AS543"/>
    <mergeCell ref="B549:C550"/>
    <mergeCell ref="D549:AV550"/>
    <mergeCell ref="E551:AC552"/>
    <mergeCell ref="AD551:AJ552"/>
    <mergeCell ref="AM551:AS552"/>
    <mergeCell ref="C546:D547"/>
    <mergeCell ref="E546:AC547"/>
    <mergeCell ref="AD546:AJ547"/>
    <mergeCell ref="AK546:AL547"/>
    <mergeCell ref="AM546:AS547"/>
    <mergeCell ref="E559:AC560"/>
    <mergeCell ref="AD559:AJ560"/>
    <mergeCell ref="AM559:AS560"/>
    <mergeCell ref="E561:AC562"/>
    <mergeCell ref="AD561:AJ562"/>
    <mergeCell ref="AM561:AS562"/>
    <mergeCell ref="E554:AC555"/>
    <mergeCell ref="AD554:AJ555"/>
    <mergeCell ref="AM554:AS555"/>
    <mergeCell ref="E557:AC558"/>
    <mergeCell ref="AD557:AJ558"/>
    <mergeCell ref="AM557:AS558"/>
    <mergeCell ref="E567:AC568"/>
    <mergeCell ref="AD567:AJ568"/>
    <mergeCell ref="AM567:AS568"/>
    <mergeCell ref="E569:AC570"/>
    <mergeCell ref="AD569:AJ570"/>
    <mergeCell ref="AM569:AS570"/>
    <mergeCell ref="E563:AC564"/>
    <mergeCell ref="AD563:AJ564"/>
    <mergeCell ref="AM563:AS564"/>
    <mergeCell ref="E565:AC566"/>
    <mergeCell ref="AD565:AJ566"/>
    <mergeCell ref="AM565:AS566"/>
    <mergeCell ref="E575:AC576"/>
    <mergeCell ref="AD575:AJ576"/>
    <mergeCell ref="AM575:AS576"/>
    <mergeCell ref="E577:AC578"/>
    <mergeCell ref="AD577:AJ578"/>
    <mergeCell ref="AM577:AS578"/>
    <mergeCell ref="E571:AC572"/>
    <mergeCell ref="AD571:AJ572"/>
    <mergeCell ref="AM571:AS572"/>
    <mergeCell ref="E573:AC574"/>
    <mergeCell ref="AD573:AJ574"/>
    <mergeCell ref="AM573:AS574"/>
    <mergeCell ref="E586:AC587"/>
    <mergeCell ref="AD586:AJ587"/>
    <mergeCell ref="AM586:AS587"/>
    <mergeCell ref="A589:AU591"/>
    <mergeCell ref="D593:AU594"/>
    <mergeCell ref="E580:AC581"/>
    <mergeCell ref="AD580:AJ581"/>
    <mergeCell ref="AM580:AS581"/>
    <mergeCell ref="E583:AC584"/>
    <mergeCell ref="AD583:AJ584"/>
    <mergeCell ref="AM583:AS584"/>
    <mergeCell ref="C600:D601"/>
    <mergeCell ref="E600:AC601"/>
    <mergeCell ref="AD600:AJ601"/>
    <mergeCell ref="AK600:AL601"/>
    <mergeCell ref="AM600:AS601"/>
    <mergeCell ref="B596:C597"/>
    <mergeCell ref="D596:AV597"/>
    <mergeCell ref="C598:D599"/>
    <mergeCell ref="E598:AC599"/>
    <mergeCell ref="AD598:AJ599"/>
    <mergeCell ref="AK598:AL599"/>
    <mergeCell ref="AM598:AS599"/>
    <mergeCell ref="C604:D605"/>
    <mergeCell ref="E604:AC605"/>
    <mergeCell ref="AD604:AJ605"/>
    <mergeCell ref="AK604:AL605"/>
    <mergeCell ref="AM604:AS605"/>
    <mergeCell ref="C602:D603"/>
    <mergeCell ref="E602:AC603"/>
    <mergeCell ref="AD602:AJ603"/>
    <mergeCell ref="AK602:AL603"/>
    <mergeCell ref="AM602:AS603"/>
    <mergeCell ref="C608:D609"/>
    <mergeCell ref="E608:AC609"/>
    <mergeCell ref="AD608:AJ609"/>
    <mergeCell ref="AK608:AL609"/>
    <mergeCell ref="AM608:AS609"/>
    <mergeCell ref="C606:D607"/>
    <mergeCell ref="E606:AC607"/>
    <mergeCell ref="AD606:AJ607"/>
    <mergeCell ref="AK606:AL607"/>
    <mergeCell ref="AM606:AS607"/>
    <mergeCell ref="C612:D613"/>
    <mergeCell ref="E612:AC613"/>
    <mergeCell ref="AD612:AJ613"/>
    <mergeCell ref="AK612:AL613"/>
    <mergeCell ref="AM612:AS613"/>
    <mergeCell ref="C610:D611"/>
    <mergeCell ref="E610:AC611"/>
    <mergeCell ref="AD610:AJ611"/>
    <mergeCell ref="AK610:AL611"/>
    <mergeCell ref="AM610:AS611"/>
    <mergeCell ref="C616:D617"/>
    <mergeCell ref="E616:AC617"/>
    <mergeCell ref="AD616:AJ617"/>
    <mergeCell ref="AK616:AL617"/>
    <mergeCell ref="AM616:AS617"/>
    <mergeCell ref="C614:D615"/>
    <mergeCell ref="E614:AC615"/>
    <mergeCell ref="AD614:AJ615"/>
    <mergeCell ref="AK614:AL615"/>
    <mergeCell ref="AM614:AS615"/>
    <mergeCell ref="C620:D621"/>
    <mergeCell ref="E620:AC621"/>
    <mergeCell ref="AD620:AJ621"/>
    <mergeCell ref="AK620:AL621"/>
    <mergeCell ref="AM620:AS621"/>
    <mergeCell ref="C618:D619"/>
    <mergeCell ref="E618:AC619"/>
    <mergeCell ref="AD618:AJ619"/>
    <mergeCell ref="AK618:AL619"/>
    <mergeCell ref="AM618:AS619"/>
    <mergeCell ref="C624:D625"/>
    <mergeCell ref="E624:AC625"/>
    <mergeCell ref="AD624:AJ625"/>
    <mergeCell ref="AK624:AL625"/>
    <mergeCell ref="AM624:AS625"/>
    <mergeCell ref="C622:D623"/>
    <mergeCell ref="E622:AC623"/>
    <mergeCell ref="AD622:AJ623"/>
    <mergeCell ref="AK622:AL623"/>
    <mergeCell ref="AM622:AS623"/>
    <mergeCell ref="C628:D629"/>
    <mergeCell ref="E628:AC629"/>
    <mergeCell ref="AD628:AJ629"/>
    <mergeCell ref="AK628:AL629"/>
    <mergeCell ref="AM628:AS629"/>
    <mergeCell ref="C626:D627"/>
    <mergeCell ref="E626:AC627"/>
    <mergeCell ref="AD626:AJ627"/>
    <mergeCell ref="AK626:AL627"/>
    <mergeCell ref="AM626:AS627"/>
    <mergeCell ref="B633:C634"/>
    <mergeCell ref="D633:AV634"/>
    <mergeCell ref="E635:AC636"/>
    <mergeCell ref="AD635:AJ636"/>
    <mergeCell ref="AM635:AS636"/>
    <mergeCell ref="C630:D631"/>
    <mergeCell ref="E630:AC631"/>
    <mergeCell ref="AD630:AJ631"/>
    <mergeCell ref="AK630:AL631"/>
    <mergeCell ref="AM630:AS631"/>
    <mergeCell ref="E643:AC644"/>
    <mergeCell ref="AD643:AJ644"/>
    <mergeCell ref="AM643:AS644"/>
    <mergeCell ref="E645:AC646"/>
    <mergeCell ref="AD645:AJ646"/>
    <mergeCell ref="AM645:AS646"/>
    <mergeCell ref="E638:AC639"/>
    <mergeCell ref="AD638:AJ639"/>
    <mergeCell ref="AM638:AS639"/>
    <mergeCell ref="E641:AC642"/>
    <mergeCell ref="AD641:AJ642"/>
    <mergeCell ref="AM641:AS642"/>
    <mergeCell ref="E651:AC652"/>
    <mergeCell ref="AD651:AJ652"/>
    <mergeCell ref="AM651:AS652"/>
    <mergeCell ref="E653:AC654"/>
    <mergeCell ref="AD653:AJ654"/>
    <mergeCell ref="AM653:AS654"/>
    <mergeCell ref="E647:AC648"/>
    <mergeCell ref="AD647:AJ648"/>
    <mergeCell ref="AM647:AS648"/>
    <mergeCell ref="E649:AC650"/>
    <mergeCell ref="AD649:AJ650"/>
    <mergeCell ref="AM649:AS650"/>
    <mergeCell ref="E659:AC660"/>
    <mergeCell ref="AD659:AJ660"/>
    <mergeCell ref="AM659:AS660"/>
    <mergeCell ref="E661:AC662"/>
    <mergeCell ref="AD661:AJ662"/>
    <mergeCell ref="AM661:AS662"/>
    <mergeCell ref="E655:AC656"/>
    <mergeCell ref="AD655:AJ656"/>
    <mergeCell ref="AM655:AS656"/>
    <mergeCell ref="E657:AC658"/>
    <mergeCell ref="AD657:AJ658"/>
    <mergeCell ref="AM657:AS658"/>
    <mergeCell ref="E670:AC671"/>
    <mergeCell ref="AD670:AJ671"/>
    <mergeCell ref="AM670:AS671"/>
    <mergeCell ref="E664:AC665"/>
    <mergeCell ref="AD664:AJ665"/>
    <mergeCell ref="AM664:AS665"/>
    <mergeCell ref="E667:AC668"/>
    <mergeCell ref="AD667:AJ668"/>
    <mergeCell ref="AM667:AS668"/>
  </mergeCells>
  <conditionalFormatting sqref="L27:AG28 AJ27:AU28">
    <cfRule type="cellIs" dxfId="478" priority="253" operator="equal">
      <formula>0</formula>
    </cfRule>
  </conditionalFormatting>
  <conditionalFormatting sqref="L33:AG34 AJ33:AU34">
    <cfRule type="cellIs" dxfId="477" priority="252" operator="equal">
      <formula>0</formula>
    </cfRule>
  </conditionalFormatting>
  <conditionalFormatting sqref="L36:U37 W36:AG37 AJ36:AU37">
    <cfRule type="cellIs" dxfId="476" priority="251" operator="equal">
      <formula>0</formula>
    </cfRule>
  </conditionalFormatting>
  <conditionalFormatting sqref="L94">
    <cfRule type="cellIs" dxfId="475" priority="250" operator="equal">
      <formula>0</formula>
    </cfRule>
  </conditionalFormatting>
  <conditionalFormatting sqref="N109:O110 N112:O113 N115:O116 N118:O119 N121:O122 N124:O125 N127:O128">
    <cfRule type="cellIs" dxfId="474" priority="249" operator="equal">
      <formula>0</formula>
    </cfRule>
  </conditionalFormatting>
  <conditionalFormatting sqref="AD109:AE110 AD112:AE113">
    <cfRule type="cellIs" dxfId="473" priority="248" operator="equal">
      <formula>0</formula>
    </cfRule>
  </conditionalFormatting>
  <conditionalFormatting sqref="AH27:AI28">
    <cfRule type="cellIs" dxfId="472" priority="247" operator="equal">
      <formula>0</formula>
    </cfRule>
  </conditionalFormatting>
  <conditionalFormatting sqref="AH33:AI34">
    <cfRule type="cellIs" dxfId="471" priority="246" operator="equal">
      <formula>0</formula>
    </cfRule>
  </conditionalFormatting>
  <conditionalFormatting sqref="AH36:AI37">
    <cfRule type="cellIs" dxfId="470" priority="245" operator="equal">
      <formula>0</formula>
    </cfRule>
  </conditionalFormatting>
  <conditionalFormatting sqref="AT109:AU110">
    <cfRule type="cellIs" dxfId="469" priority="244" operator="equal">
      <formula>0</formula>
    </cfRule>
  </conditionalFormatting>
  <conditionalFormatting sqref="AD124:AE125 AD127:AE128">
    <cfRule type="cellIs" dxfId="468" priority="243" operator="equal">
      <formula>0</formula>
    </cfRule>
  </conditionalFormatting>
  <conditionalFormatting sqref="AT118:AU119">
    <cfRule type="cellIs" dxfId="467" priority="242" operator="equal">
      <formula>0</formula>
    </cfRule>
  </conditionalFormatting>
  <conditionalFormatting sqref="AT127:AU128">
    <cfRule type="cellIs" dxfId="466" priority="241" operator="equal">
      <formula>0</formula>
    </cfRule>
  </conditionalFormatting>
  <conditionalFormatting sqref="N109:O110 N112:O113 N115:O116 N118:O119 N121:O122 N124:O125 N127:O128 AD112:AE113 AD109:AE110 AD124:AE125 AD127:AE128 AT109:AU110 AT118:AU119 AT127:AU128">
    <cfRule type="cellIs" dxfId="465" priority="240" operator="equal">
      <formula>"oui"</formula>
    </cfRule>
  </conditionalFormatting>
  <conditionalFormatting sqref="AD112:AE113">
    <cfRule type="cellIs" dxfId="464" priority="239" operator="equal">
      <formula>0</formula>
    </cfRule>
  </conditionalFormatting>
  <conditionalFormatting sqref="AD109:AE110">
    <cfRule type="cellIs" dxfId="463" priority="238" operator="equal">
      <formula>0</formula>
    </cfRule>
  </conditionalFormatting>
  <conditionalFormatting sqref="AD124:AE125">
    <cfRule type="cellIs" dxfId="462" priority="237" operator="equal">
      <formula>0</formula>
    </cfRule>
  </conditionalFormatting>
  <conditionalFormatting sqref="AD124:AE125">
    <cfRule type="cellIs" dxfId="461" priority="236" operator="equal">
      <formula>0</formula>
    </cfRule>
  </conditionalFormatting>
  <conditionalFormatting sqref="AD127:AE128">
    <cfRule type="cellIs" dxfId="460" priority="235" operator="equal">
      <formula>0</formula>
    </cfRule>
  </conditionalFormatting>
  <conditionalFormatting sqref="AD127:AE128">
    <cfRule type="cellIs" dxfId="459" priority="234" operator="equal">
      <formula>0</formula>
    </cfRule>
  </conditionalFormatting>
  <conditionalFormatting sqref="AT109:AU110">
    <cfRule type="cellIs" dxfId="458" priority="233" operator="equal">
      <formula>0</formula>
    </cfRule>
  </conditionalFormatting>
  <conditionalFormatting sqref="AT109:AU110">
    <cfRule type="cellIs" dxfId="457" priority="232" operator="equal">
      <formula>0</formula>
    </cfRule>
  </conditionalFormatting>
  <conditionalFormatting sqref="AT109:AU110">
    <cfRule type="cellIs" dxfId="456" priority="231" operator="equal">
      <formula>0</formula>
    </cfRule>
  </conditionalFormatting>
  <conditionalFormatting sqref="AT118:AU119">
    <cfRule type="cellIs" dxfId="455" priority="230" operator="equal">
      <formula>0</formula>
    </cfRule>
  </conditionalFormatting>
  <conditionalFormatting sqref="AT118:AU119">
    <cfRule type="cellIs" dxfId="454" priority="229" operator="equal">
      <formula>0</formula>
    </cfRule>
  </conditionalFormatting>
  <conditionalFormatting sqref="AT118:AU119">
    <cfRule type="cellIs" dxfId="453" priority="228" operator="equal">
      <formula>0</formula>
    </cfRule>
  </conditionalFormatting>
  <conditionalFormatting sqref="AT118:AU119">
    <cfRule type="cellIs" dxfId="452" priority="227" operator="equal">
      <formula>0</formula>
    </cfRule>
  </conditionalFormatting>
  <conditionalFormatting sqref="AT127:AU128">
    <cfRule type="cellIs" dxfId="451" priority="226" operator="equal">
      <formula>0</formula>
    </cfRule>
  </conditionalFormatting>
  <conditionalFormatting sqref="AT127:AU128">
    <cfRule type="cellIs" dxfId="450" priority="225" operator="equal">
      <formula>0</formula>
    </cfRule>
  </conditionalFormatting>
  <conditionalFormatting sqref="AT127:AU128">
    <cfRule type="cellIs" dxfId="449" priority="224" operator="equal">
      <formula>0</formula>
    </cfRule>
  </conditionalFormatting>
  <conditionalFormatting sqref="AT127:AU128">
    <cfRule type="cellIs" dxfId="448" priority="223" operator="equal">
      <formula>0</formula>
    </cfRule>
  </conditionalFormatting>
  <conditionalFormatting sqref="AT127:AU128">
    <cfRule type="cellIs" dxfId="447" priority="222" operator="equal">
      <formula>0</formula>
    </cfRule>
  </conditionalFormatting>
  <conditionalFormatting sqref="C148">
    <cfRule type="cellIs" dxfId="446" priority="221" operator="equal">
      <formula>0</formula>
    </cfRule>
  </conditionalFormatting>
  <conditionalFormatting sqref="C180">
    <cfRule type="cellIs" dxfId="445" priority="218" operator="equal">
      <formula>0</formula>
    </cfRule>
  </conditionalFormatting>
  <conditionalFormatting sqref="A85:AU87">
    <cfRule type="cellIs" dxfId="444" priority="217" operator="equal">
      <formula>0</formula>
    </cfRule>
  </conditionalFormatting>
  <conditionalFormatting sqref="S139:W140 S142:W143 AQ136:AU137 AQ139:AU140 AQ142:AU143">
    <cfRule type="cellIs" dxfId="443" priority="210" operator="equal">
      <formula>""""""</formula>
    </cfRule>
  </conditionalFormatting>
  <conditionalFormatting sqref="S136:W137">
    <cfRule type="cellIs" dxfId="442" priority="208" operator="equal">
      <formula>""""""</formula>
    </cfRule>
  </conditionalFormatting>
  <conditionalFormatting sqref="S136:W137 S139:W140 S142:W143 AQ136:AU137 AQ139:AU140 AQ142:AU143">
    <cfRule type="cellIs" dxfId="441" priority="207" operator="equal">
      <formula>"Préciser"</formula>
    </cfRule>
  </conditionalFormatting>
  <conditionalFormatting sqref="A169:AU172">
    <cfRule type="cellIs" dxfId="440" priority="206" operator="equal">
      <formula>0</formula>
    </cfRule>
  </conditionalFormatting>
  <conditionalFormatting sqref="AT238:AU239">
    <cfRule type="cellIs" dxfId="439" priority="197" operator="equal">
      <formula>0</formula>
    </cfRule>
  </conditionalFormatting>
  <conditionalFormatting sqref="AT238:AU239">
    <cfRule type="cellIs" dxfId="438" priority="196" operator="equal">
      <formula>0</formula>
    </cfRule>
  </conditionalFormatting>
  <conditionalFormatting sqref="N238:O239">
    <cfRule type="cellIs" dxfId="437" priority="203" operator="equal">
      <formula>0</formula>
    </cfRule>
  </conditionalFormatting>
  <conditionalFormatting sqref="AD238:AE239">
    <cfRule type="cellIs" dxfId="436" priority="202" operator="equal">
      <formula>0</formula>
    </cfRule>
  </conditionalFormatting>
  <conditionalFormatting sqref="AT238:AU239">
    <cfRule type="cellIs" dxfId="435" priority="201" operator="equal">
      <formula>0</formula>
    </cfRule>
  </conditionalFormatting>
  <conditionalFormatting sqref="N238:O239 AD238:AE239 AT238:AU239">
    <cfRule type="cellIs" dxfId="434" priority="200" operator="equal">
      <formula>"oui"</formula>
    </cfRule>
  </conditionalFormatting>
  <conditionalFormatting sqref="AD238:AE239">
    <cfRule type="cellIs" dxfId="433" priority="199" operator="equal">
      <formula>0</formula>
    </cfRule>
  </conditionalFormatting>
  <conditionalFormatting sqref="AT238:AU239">
    <cfRule type="cellIs" dxfId="432" priority="198" operator="equal">
      <formula>0</formula>
    </cfRule>
  </conditionalFormatting>
  <conditionalFormatting sqref="AT247:AU248">
    <cfRule type="cellIs" dxfId="431" priority="189" operator="equal">
      <formula>0</formula>
    </cfRule>
  </conditionalFormatting>
  <conditionalFormatting sqref="AT247:AU248">
    <cfRule type="cellIs" dxfId="430" priority="188" operator="equal">
      <formula>0</formula>
    </cfRule>
  </conditionalFormatting>
  <conditionalFormatting sqref="N247:O248">
    <cfRule type="cellIs" dxfId="429" priority="195" operator="equal">
      <formula>0</formula>
    </cfRule>
  </conditionalFormatting>
  <conditionalFormatting sqref="AD247:AE248">
    <cfRule type="cellIs" dxfId="428" priority="194" operator="equal">
      <formula>0</formula>
    </cfRule>
  </conditionalFormatting>
  <conditionalFormatting sqref="AT247:AU248">
    <cfRule type="cellIs" dxfId="427" priority="193" operator="equal">
      <formula>0</formula>
    </cfRule>
  </conditionalFormatting>
  <conditionalFormatting sqref="N247:O248 AD247:AE248 AT247:AU248">
    <cfRule type="cellIs" dxfId="426" priority="192" operator="equal">
      <formula>"oui"</formula>
    </cfRule>
  </conditionalFormatting>
  <conditionalFormatting sqref="AD247:AE248">
    <cfRule type="cellIs" dxfId="425" priority="191" operator="equal">
      <formula>0</formula>
    </cfRule>
  </conditionalFormatting>
  <conditionalFormatting sqref="AT247:AU248">
    <cfRule type="cellIs" dxfId="424" priority="190" operator="equal">
      <formula>0</formula>
    </cfRule>
  </conditionalFormatting>
  <conditionalFormatting sqref="N250:O251">
    <cfRule type="cellIs" dxfId="423" priority="186" operator="equal">
      <formula>"oui"</formula>
    </cfRule>
  </conditionalFormatting>
  <conditionalFormatting sqref="N250:O251">
    <cfRule type="cellIs" dxfId="422" priority="187" operator="equal">
      <formula>0</formula>
    </cfRule>
  </conditionalFormatting>
  <conditionalFormatting sqref="A253:AU256">
    <cfRule type="cellIs" dxfId="421" priority="185" operator="equal">
      <formula>0</formula>
    </cfRule>
  </conditionalFormatting>
  <conditionalFormatting sqref="AQ273:AU274">
    <cfRule type="cellIs" dxfId="420" priority="156" operator="equal">
      <formula>"Préciser"</formula>
    </cfRule>
  </conditionalFormatting>
  <conditionalFormatting sqref="S264:W265">
    <cfRule type="cellIs" dxfId="419" priority="173" operator="equal">
      <formula>""""""</formula>
    </cfRule>
  </conditionalFormatting>
  <conditionalFormatting sqref="S264:W265">
    <cfRule type="cellIs" dxfId="418" priority="172" operator="equal">
      <formula>"Préciser"</formula>
    </cfRule>
  </conditionalFormatting>
  <conditionalFormatting sqref="AQ264:AU265">
    <cfRule type="cellIs" dxfId="417" priority="171" operator="equal">
      <formula>""""""</formula>
    </cfRule>
  </conditionalFormatting>
  <conditionalFormatting sqref="AQ264:AU265">
    <cfRule type="cellIs" dxfId="416" priority="170" operator="equal">
      <formula>"Préciser"</formula>
    </cfRule>
  </conditionalFormatting>
  <conditionalFormatting sqref="AQ276:AU277">
    <cfRule type="cellIs" dxfId="415" priority="163" operator="equal">
      <formula>""""""</formula>
    </cfRule>
  </conditionalFormatting>
  <conditionalFormatting sqref="AQ276:AU277">
    <cfRule type="cellIs" dxfId="414" priority="162" operator="equal">
      <formula>"Préciser"</formula>
    </cfRule>
  </conditionalFormatting>
  <conditionalFormatting sqref="AQ267:AU268">
    <cfRule type="cellIs" dxfId="413" priority="161" operator="equal">
      <formula>""""""</formula>
    </cfRule>
  </conditionalFormatting>
  <conditionalFormatting sqref="AQ267:AU268">
    <cfRule type="cellIs" dxfId="412" priority="160" operator="equal">
      <formula>"Préciser"</formula>
    </cfRule>
  </conditionalFormatting>
  <conditionalFormatting sqref="AQ270:AU271">
    <cfRule type="cellIs" dxfId="411" priority="159" operator="equal">
      <formula>""""""</formula>
    </cfRule>
  </conditionalFormatting>
  <conditionalFormatting sqref="AQ270:AU271">
    <cfRule type="cellIs" dxfId="410" priority="158" operator="equal">
      <formula>"Préciser"</formula>
    </cfRule>
  </conditionalFormatting>
  <conditionalFormatting sqref="AQ273:AU274">
    <cfRule type="cellIs" dxfId="409" priority="157" operator="equal">
      <formula>""""""</formula>
    </cfRule>
  </conditionalFormatting>
  <conditionalFormatting sqref="D281:AU290">
    <cfRule type="cellIs" dxfId="408" priority="155" operator="equal">
      <formula>0</formula>
    </cfRule>
  </conditionalFormatting>
  <conditionalFormatting sqref="D296:AU305">
    <cfRule type="cellIs" dxfId="407" priority="153" operator="equal">
      <formula>0</formula>
    </cfRule>
  </conditionalFormatting>
  <conditionalFormatting sqref="D311:AU320">
    <cfRule type="cellIs" dxfId="406" priority="152" operator="equal">
      <formula>0</formula>
    </cfRule>
  </conditionalFormatting>
  <conditionalFormatting sqref="D326:AU335">
    <cfRule type="cellIs" dxfId="405" priority="151" operator="equal">
      <formula>0</formula>
    </cfRule>
  </conditionalFormatting>
  <conditionalFormatting sqref="A337:AU339">
    <cfRule type="cellIs" dxfId="404" priority="150" operator="equal">
      <formula>0</formula>
    </cfRule>
  </conditionalFormatting>
  <conditionalFormatting sqref="AT347:AU348">
    <cfRule type="cellIs" dxfId="403" priority="134" operator="equal">
      <formula>0</formula>
    </cfRule>
  </conditionalFormatting>
  <conditionalFormatting sqref="D375">
    <cfRule type="cellIs" dxfId="402" priority="101" operator="equal">
      <formula>0</formula>
    </cfRule>
  </conditionalFormatting>
  <conditionalFormatting sqref="AT353:AU354">
    <cfRule type="cellIs" dxfId="401" priority="119" operator="equal">
      <formula>0</formula>
    </cfRule>
  </conditionalFormatting>
  <conditionalFormatting sqref="AT353:AU354">
    <cfRule type="cellIs" dxfId="400" priority="118" operator="equal">
      <formula>0</formula>
    </cfRule>
  </conditionalFormatting>
  <conditionalFormatting sqref="N353:O354">
    <cfRule type="cellIs" dxfId="399" priority="125" operator="equal">
      <formula>0</formula>
    </cfRule>
  </conditionalFormatting>
  <conditionalFormatting sqref="AD353:AE354">
    <cfRule type="cellIs" dxfId="398" priority="124" operator="equal">
      <formula>0</formula>
    </cfRule>
  </conditionalFormatting>
  <conditionalFormatting sqref="AT353:AU354">
    <cfRule type="cellIs" dxfId="397" priority="123" operator="equal">
      <formula>0</formula>
    </cfRule>
  </conditionalFormatting>
  <conditionalFormatting sqref="N353:O354 AD353:AE354 AT353:AU354">
    <cfRule type="cellIs" dxfId="396" priority="122" operator="equal">
      <formula>"oui"</formula>
    </cfRule>
  </conditionalFormatting>
  <conditionalFormatting sqref="AD353:AE354">
    <cfRule type="cellIs" dxfId="395" priority="121" operator="equal">
      <formula>0</formula>
    </cfRule>
  </conditionalFormatting>
  <conditionalFormatting sqref="AT353:AU354">
    <cfRule type="cellIs" dxfId="394" priority="120" operator="equal">
      <formula>0</formula>
    </cfRule>
  </conditionalFormatting>
  <conditionalFormatting sqref="AT347:AU348">
    <cfRule type="cellIs" dxfId="393" priority="135" operator="equal">
      <formula>0</formula>
    </cfRule>
  </conditionalFormatting>
  <conditionalFormatting sqref="AT369:AU370">
    <cfRule type="cellIs" dxfId="392" priority="93" operator="equal">
      <formula>0</formula>
    </cfRule>
  </conditionalFormatting>
  <conditionalFormatting sqref="N347:O348">
    <cfRule type="cellIs" dxfId="391" priority="141" operator="equal">
      <formula>0</formula>
    </cfRule>
  </conditionalFormatting>
  <conditionalFormatting sqref="AD347:AE348">
    <cfRule type="cellIs" dxfId="390" priority="140" operator="equal">
      <formula>0</formula>
    </cfRule>
  </conditionalFormatting>
  <conditionalFormatting sqref="AT347:AU348">
    <cfRule type="cellIs" dxfId="389" priority="139" operator="equal">
      <formula>0</formula>
    </cfRule>
  </conditionalFormatting>
  <conditionalFormatting sqref="N347:O348 AD347:AE348 AT347:AU348">
    <cfRule type="cellIs" dxfId="388" priority="138" operator="equal">
      <formula>"oui"</formula>
    </cfRule>
  </conditionalFormatting>
  <conditionalFormatting sqref="AD347:AE348">
    <cfRule type="cellIs" dxfId="387" priority="137" operator="equal">
      <formula>0</formula>
    </cfRule>
  </conditionalFormatting>
  <conditionalFormatting sqref="AT347:AU348">
    <cfRule type="cellIs" dxfId="386" priority="136" operator="equal">
      <formula>0</formula>
    </cfRule>
  </conditionalFormatting>
  <conditionalFormatting sqref="AT350:AU351">
    <cfRule type="cellIs" dxfId="385" priority="126" operator="equal">
      <formula>0</formula>
    </cfRule>
  </conditionalFormatting>
  <conditionalFormatting sqref="AT350:AU351">
    <cfRule type="cellIs" dxfId="384" priority="127" operator="equal">
      <formula>0</formula>
    </cfRule>
  </conditionalFormatting>
  <conditionalFormatting sqref="N350:O351">
    <cfRule type="cellIs" dxfId="383" priority="133" operator="equal">
      <formula>0</formula>
    </cfRule>
  </conditionalFormatting>
  <conditionalFormatting sqref="AD350:AE351">
    <cfRule type="cellIs" dxfId="382" priority="132" operator="equal">
      <formula>0</formula>
    </cfRule>
  </conditionalFormatting>
  <conditionalFormatting sqref="AT350:AU351">
    <cfRule type="cellIs" dxfId="381" priority="131" operator="equal">
      <formula>0</formula>
    </cfRule>
  </conditionalFormatting>
  <conditionalFormatting sqref="N350:O351 AD350:AE351 AT350:AU351">
    <cfRule type="cellIs" dxfId="380" priority="130" operator="equal">
      <formula>"oui"</formula>
    </cfRule>
  </conditionalFormatting>
  <conditionalFormatting sqref="AD350:AE351">
    <cfRule type="cellIs" dxfId="379" priority="129" operator="equal">
      <formula>0</formula>
    </cfRule>
  </conditionalFormatting>
  <conditionalFormatting sqref="AT350:AU351">
    <cfRule type="cellIs" dxfId="378" priority="128" operator="equal">
      <formula>0</formula>
    </cfRule>
  </conditionalFormatting>
  <conditionalFormatting sqref="N356:O357">
    <cfRule type="cellIs" dxfId="377" priority="109" operator="equal">
      <formula>0</formula>
    </cfRule>
  </conditionalFormatting>
  <conditionalFormatting sqref="AT356:AU357">
    <cfRule type="cellIs" dxfId="376" priority="102" operator="equal">
      <formula>0</formula>
    </cfRule>
  </conditionalFormatting>
  <conditionalFormatting sqref="AD356:AE357">
    <cfRule type="cellIs" dxfId="375" priority="108" operator="equal">
      <formula>0</formula>
    </cfRule>
  </conditionalFormatting>
  <conditionalFormatting sqref="AT356:AU357">
    <cfRule type="cellIs" dxfId="374" priority="107" operator="equal">
      <formula>0</formula>
    </cfRule>
  </conditionalFormatting>
  <conditionalFormatting sqref="AT369:AU370">
    <cfRule type="cellIs" dxfId="373" priority="98" operator="equal">
      <formula>0</formula>
    </cfRule>
  </conditionalFormatting>
  <conditionalFormatting sqref="N369:O370 AD369:AE370 AT369:AU370">
    <cfRule type="cellIs" dxfId="372" priority="97" operator="equal">
      <formula>"oui"</formula>
    </cfRule>
  </conditionalFormatting>
  <conditionalFormatting sqref="AT356:AU357">
    <cfRule type="cellIs" dxfId="371" priority="104" operator="equal">
      <formula>0</formula>
    </cfRule>
  </conditionalFormatting>
  <conditionalFormatting sqref="AT356:AU357">
    <cfRule type="cellIs" dxfId="370" priority="103" operator="equal">
      <formula>0</formula>
    </cfRule>
  </conditionalFormatting>
  <conditionalFormatting sqref="AT359:AU360">
    <cfRule type="cellIs" dxfId="369" priority="85" operator="equal">
      <formula>0</formula>
    </cfRule>
  </conditionalFormatting>
  <conditionalFormatting sqref="AT369:AU370">
    <cfRule type="cellIs" dxfId="368" priority="94" operator="equal">
      <formula>0</formula>
    </cfRule>
  </conditionalFormatting>
  <conditionalFormatting sqref="N369:O370">
    <cfRule type="cellIs" dxfId="367" priority="100" operator="equal">
      <formula>0</formula>
    </cfRule>
  </conditionalFormatting>
  <conditionalFormatting sqref="AD369:AE370">
    <cfRule type="cellIs" dxfId="366" priority="99" operator="equal">
      <formula>0</formula>
    </cfRule>
  </conditionalFormatting>
  <conditionalFormatting sqref="AD369:AE370">
    <cfRule type="cellIs" dxfId="365" priority="96" operator="equal">
      <formula>0</formula>
    </cfRule>
  </conditionalFormatting>
  <conditionalFormatting sqref="AT369:AU370">
    <cfRule type="cellIs" dxfId="364" priority="95" operator="equal">
      <formula>0</formula>
    </cfRule>
  </conditionalFormatting>
  <conditionalFormatting sqref="N356:O357 AD356:AE357 AT356:AU357">
    <cfRule type="cellIs" dxfId="363" priority="106" operator="equal">
      <formula>"oui"</formula>
    </cfRule>
  </conditionalFormatting>
  <conditionalFormatting sqref="AD356:AE357">
    <cfRule type="cellIs" dxfId="362" priority="105" operator="equal">
      <formula>0</formula>
    </cfRule>
  </conditionalFormatting>
  <conditionalFormatting sqref="AT359:AU360">
    <cfRule type="cellIs" dxfId="361" priority="86" operator="equal">
      <formula>0</formula>
    </cfRule>
  </conditionalFormatting>
  <conditionalFormatting sqref="N359:O360">
    <cfRule type="cellIs" dxfId="360" priority="92" operator="equal">
      <formula>0</formula>
    </cfRule>
  </conditionalFormatting>
  <conditionalFormatting sqref="AD359:AE360">
    <cfRule type="cellIs" dxfId="359" priority="91" operator="equal">
      <formula>0</formula>
    </cfRule>
  </conditionalFormatting>
  <conditionalFormatting sqref="AT359:AU360">
    <cfRule type="cellIs" dxfId="358" priority="90" operator="equal">
      <formula>0</formula>
    </cfRule>
  </conditionalFormatting>
  <conditionalFormatting sqref="N359:O360 AD359:AE360 AT359:AU360">
    <cfRule type="cellIs" dxfId="357" priority="89" operator="equal">
      <formula>"oui"</formula>
    </cfRule>
  </conditionalFormatting>
  <conditionalFormatting sqref="AD359:AE360">
    <cfRule type="cellIs" dxfId="356" priority="88" operator="equal">
      <formula>0</formula>
    </cfRule>
  </conditionalFormatting>
  <conditionalFormatting sqref="AT359:AU360">
    <cfRule type="cellIs" dxfId="355" priority="87" operator="equal">
      <formula>0</formula>
    </cfRule>
  </conditionalFormatting>
  <conditionalFormatting sqref="D398">
    <cfRule type="cellIs" dxfId="354" priority="84" operator="equal">
      <formula>0</formula>
    </cfRule>
  </conditionalFormatting>
  <conditionalFormatting sqref="D412">
    <cfRule type="cellIs" dxfId="353" priority="83" operator="equal">
      <formula>0</formula>
    </cfRule>
  </conditionalFormatting>
  <conditionalFormatting sqref="A421:AU423">
    <cfRule type="cellIs" dxfId="352" priority="82" operator="equal">
      <formula>0</formula>
    </cfRule>
  </conditionalFormatting>
  <conditionalFormatting sqref="E470:AJ471 AM470:AS471 E496:AJ497 AM496:AS497 E473:AJ494 AM473:AS494 E502:AJ503 AM502:AS503 E499:AJ500 AM499:AS500">
    <cfRule type="cellIs" dxfId="351" priority="80" operator="equal">
      <formula>""</formula>
    </cfRule>
    <cfRule type="cellIs" dxfId="350" priority="81" operator="equal">
      <formula>0</formula>
    </cfRule>
  </conditionalFormatting>
  <conditionalFormatting sqref="A505:AU507">
    <cfRule type="cellIs" dxfId="349" priority="34" operator="equal">
      <formula>0</formula>
    </cfRule>
  </conditionalFormatting>
  <conditionalFormatting sqref="C516:AS523 E538:AS545 C524:D525 C528:D529 C532:D533 C536:D545 E554:AJ555 AM554:AS555 E580:AJ581 AM580:AS581 E557:AJ578 AM557:AS578 E586:AJ587 AM586:AS587 E583:AJ584 AM583:AS584">
    <cfRule type="cellIs" dxfId="348" priority="32" operator="equal">
      <formula>""</formula>
    </cfRule>
    <cfRule type="cellIs" dxfId="347" priority="33" operator="equal">
      <formula>0</formula>
    </cfRule>
  </conditionalFormatting>
  <conditionalFormatting sqref="E524:AS525">
    <cfRule type="cellIs" dxfId="346" priority="30" operator="equal">
      <formula>""</formula>
    </cfRule>
    <cfRule type="cellIs" dxfId="345" priority="31" operator="equal">
      <formula>0</formula>
    </cfRule>
  </conditionalFormatting>
  <conditionalFormatting sqref="E532:AS533">
    <cfRule type="cellIs" dxfId="344" priority="26" operator="equal">
      <formula>""</formula>
    </cfRule>
    <cfRule type="cellIs" dxfId="343" priority="27" operator="equal">
      <formula>0</formula>
    </cfRule>
  </conditionalFormatting>
  <conditionalFormatting sqref="E528:AS529">
    <cfRule type="cellIs" dxfId="342" priority="28" operator="equal">
      <formula>""</formula>
    </cfRule>
    <cfRule type="cellIs" dxfId="341" priority="29" operator="equal">
      <formula>0</formula>
    </cfRule>
  </conditionalFormatting>
  <conditionalFormatting sqref="E536:AS537">
    <cfRule type="cellIs" dxfId="340" priority="24" operator="equal">
      <formula>""</formula>
    </cfRule>
    <cfRule type="cellIs" dxfId="339" priority="25" operator="equal">
      <formula>0</formula>
    </cfRule>
  </conditionalFormatting>
  <conditionalFormatting sqref="C526:AS527">
    <cfRule type="cellIs" dxfId="338" priority="22" operator="equal">
      <formula>""</formula>
    </cfRule>
    <cfRule type="cellIs" dxfId="337" priority="23" operator="equal">
      <formula>0</formula>
    </cfRule>
  </conditionalFormatting>
  <conditionalFormatting sqref="C530:AS531">
    <cfRule type="cellIs" dxfId="336" priority="20" operator="equal">
      <formula>""</formula>
    </cfRule>
    <cfRule type="cellIs" dxfId="335" priority="21" operator="equal">
      <formula>0</formula>
    </cfRule>
  </conditionalFormatting>
  <conditionalFormatting sqref="C534:AS535">
    <cfRule type="cellIs" dxfId="334" priority="18" operator="equal">
      <formula>""</formula>
    </cfRule>
    <cfRule type="cellIs" dxfId="333" priority="19" operator="equal">
      <formula>0</formula>
    </cfRule>
  </conditionalFormatting>
  <conditionalFormatting sqref="A589:AU591">
    <cfRule type="cellIs" dxfId="332" priority="17" operator="equal">
      <formula>0</formula>
    </cfRule>
  </conditionalFormatting>
  <conditionalFormatting sqref="C600:AS607 E622:AS629 C608:D609 C612:D613 C616:D617 C620:D629 E638:AJ639 AM638:AS639 E664:AJ665 AM664:AS665 E641:AJ662 AM641:AS662 E670:AJ671 AM670:AS671 E667:AJ668 AM667:AS668">
    <cfRule type="cellIs" dxfId="331" priority="15" operator="equal">
      <formula>""</formula>
    </cfRule>
    <cfRule type="cellIs" dxfId="330" priority="16" operator="equal">
      <formula>0</formula>
    </cfRule>
  </conditionalFormatting>
  <conditionalFormatting sqref="E608:AS609">
    <cfRule type="cellIs" dxfId="329" priority="13" operator="equal">
      <formula>""</formula>
    </cfRule>
    <cfRule type="cellIs" dxfId="328" priority="14" operator="equal">
      <formula>0</formula>
    </cfRule>
  </conditionalFormatting>
  <conditionalFormatting sqref="E616:AS617">
    <cfRule type="cellIs" dxfId="327" priority="9" operator="equal">
      <formula>""</formula>
    </cfRule>
    <cfRule type="cellIs" dxfId="326" priority="10" operator="equal">
      <formula>0</formula>
    </cfRule>
  </conditionalFormatting>
  <conditionalFormatting sqref="E612:AS613">
    <cfRule type="cellIs" dxfId="325" priority="11" operator="equal">
      <formula>""</formula>
    </cfRule>
    <cfRule type="cellIs" dxfId="324" priority="12" operator="equal">
      <formula>0</formula>
    </cfRule>
  </conditionalFormatting>
  <conditionalFormatting sqref="E620:AS621">
    <cfRule type="cellIs" dxfId="323" priority="7" operator="equal">
      <formula>""</formula>
    </cfRule>
    <cfRule type="cellIs" dxfId="322" priority="8" operator="equal">
      <formula>0</formula>
    </cfRule>
  </conditionalFormatting>
  <conditionalFormatting sqref="C610:AS611">
    <cfRule type="cellIs" dxfId="321" priority="5" operator="equal">
      <formula>""</formula>
    </cfRule>
    <cfRule type="cellIs" dxfId="320" priority="6" operator="equal">
      <formula>0</formula>
    </cfRule>
  </conditionalFormatting>
  <conditionalFormatting sqref="C614:AS615">
    <cfRule type="cellIs" dxfId="319" priority="3" operator="equal">
      <formula>""</formula>
    </cfRule>
    <cfRule type="cellIs" dxfId="318" priority="4" operator="equal">
      <formula>0</formula>
    </cfRule>
  </conditionalFormatting>
  <conditionalFormatting sqref="C618:AS619">
    <cfRule type="cellIs" dxfId="317" priority="1" operator="equal">
      <formula>""</formula>
    </cfRule>
    <cfRule type="cellIs" dxfId="316" priority="2" operator="equal">
      <formula>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N115:O116 N118:O119 N121:O122 N124:O125 N127:O128 N109:O110 AT127:AU128 AD112:AE113 AD109:AE110 AT109:AU110 AD127:AE128 AD124:AE125 AT118:AU119 N112:O113 N238:O239 AD238:AE239 AT238:AU239 N247:O248 AD247:AE248 AT247:AU248 N250:O251 N347:O348 AD347:AE348 AT347:AU348 N350:O351 AD350:AE351 AT350:AU351 AD353:AE354 AT353:AU354 N353:O354 AT356:AU357 N356:O357 N369:O370 AD369:AE370 AT369:AU370 AD356:AE357 AT359:AU360 N359:O360 AD359:AE360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8"/>
  <sheetViews>
    <sheetView zoomScale="95" zoomScaleNormal="95" workbookViewId="0">
      <pane xSplit="6" ySplit="1" topLeftCell="G32" activePane="bottomRight" state="frozen"/>
      <selection pane="topRight" activeCell="C1" sqref="C1"/>
      <selection pane="bottomLeft" activeCell="A3" sqref="A3"/>
      <selection pane="bottomRight" activeCell="D62" sqref="D62"/>
    </sheetView>
  </sheetViews>
  <sheetFormatPr baseColWidth="10" defaultColWidth="18.85546875" defaultRowHeight="20.25" customHeight="1" x14ac:dyDescent="0.25"/>
  <cols>
    <col min="1" max="5" width="18.85546875" style="1"/>
    <col min="6" max="6" width="34.7109375" style="3" bestFit="1" customWidth="1"/>
    <col min="7" max="7" width="82.42578125" style="2" bestFit="1" customWidth="1"/>
    <col min="8" max="8" width="4.5703125" style="188" customWidth="1"/>
    <col min="9" max="9" width="18.85546875" style="1"/>
    <col min="10" max="10" width="21" style="243" bestFit="1" customWidth="1"/>
    <col min="11" max="11" width="18.85546875" style="243"/>
    <col min="12" max="16384" width="18.85546875" style="1"/>
  </cols>
  <sheetData>
    <row r="1" spans="1:11" ht="20.25" customHeight="1" x14ac:dyDescent="0.25">
      <c r="A1" s="2" t="s">
        <v>806</v>
      </c>
      <c r="B1" s="2" t="s">
        <v>803</v>
      </c>
      <c r="C1" s="2" t="s">
        <v>804</v>
      </c>
      <c r="D1" s="2" t="s">
        <v>805</v>
      </c>
      <c r="E1" s="6" t="s">
        <v>28</v>
      </c>
      <c r="F1" s="6" t="s">
        <v>35</v>
      </c>
      <c r="G1" s="5" t="s">
        <v>39</v>
      </c>
    </row>
    <row r="2" spans="1:11" ht="20.25" customHeight="1" x14ac:dyDescent="0.25">
      <c r="A2" s="1" t="str">
        <f>CONCATENATE(Identification!J5,"0101")</f>
        <v>20220101</v>
      </c>
      <c r="B2" s="1">
        <f>Identification!N26</f>
        <v>0</v>
      </c>
      <c r="C2" s="1">
        <f>Identification!B10</f>
        <v>0</v>
      </c>
      <c r="D2" s="1" t="str">
        <f>CONCATENATE(A2,B2,C2)</f>
        <v>2022010100</v>
      </c>
      <c r="E2" s="83" t="s">
        <v>244</v>
      </c>
      <c r="F2" s="8" t="s">
        <v>36</v>
      </c>
      <c r="G2" s="8">
        <f>Identification!N26</f>
        <v>0</v>
      </c>
      <c r="I2" s="244"/>
    </row>
    <row r="3" spans="1:11" ht="20.25" customHeight="1" x14ac:dyDescent="0.25">
      <c r="A3" s="1" t="str">
        <f>A2</f>
        <v>20220101</v>
      </c>
      <c r="B3" s="1">
        <f t="shared" ref="B3:D3" si="0">B2</f>
        <v>0</v>
      </c>
      <c r="C3" s="1">
        <f t="shared" si="0"/>
        <v>0</v>
      </c>
      <c r="D3" s="1" t="str">
        <f t="shared" si="0"/>
        <v>2022010100</v>
      </c>
      <c r="E3" s="83" t="s">
        <v>244</v>
      </c>
      <c r="F3" s="75" t="s">
        <v>38</v>
      </c>
      <c r="G3" s="76" t="e">
        <f>VLOOKUP(G2,[1]Porteurs!$A:$B,2,FALSE)</f>
        <v>#N/A</v>
      </c>
    </row>
    <row r="4" spans="1:11" ht="20.25" customHeight="1" x14ac:dyDescent="0.25">
      <c r="A4" s="1" t="str">
        <f t="shared" ref="A4:A68" si="1">A3</f>
        <v>20220101</v>
      </c>
      <c r="B4" s="1">
        <f t="shared" ref="B4:B68" si="2">B3</f>
        <v>0</v>
      </c>
      <c r="C4" s="1">
        <f t="shared" ref="C4:C68" si="3">C3</f>
        <v>0</v>
      </c>
      <c r="D4" s="1" t="str">
        <f t="shared" ref="D4:D68" si="4">D3</f>
        <v>2022010100</v>
      </c>
      <c r="E4" s="83" t="s">
        <v>244</v>
      </c>
      <c r="F4" s="8" t="s">
        <v>0</v>
      </c>
      <c r="G4" s="8">
        <f>Identification!B10</f>
        <v>0</v>
      </c>
    </row>
    <row r="5" spans="1:11" ht="20.25" customHeight="1" x14ac:dyDescent="0.25">
      <c r="A5" s="1" t="str">
        <f t="shared" si="1"/>
        <v>20220101</v>
      </c>
      <c r="B5" s="1">
        <f t="shared" si="2"/>
        <v>0</v>
      </c>
      <c r="C5" s="1">
        <f t="shared" si="3"/>
        <v>0</v>
      </c>
      <c r="D5" s="1" t="str">
        <f t="shared" si="4"/>
        <v>2022010100</v>
      </c>
      <c r="E5" s="83" t="s">
        <v>244</v>
      </c>
      <c r="F5" s="75" t="s">
        <v>37</v>
      </c>
      <c r="G5" s="76" t="e">
        <f>VLOOKUP(G4,[1]Projet!$C:$E,3,FALSE)</f>
        <v>#N/A</v>
      </c>
    </row>
    <row r="6" spans="1:11" ht="20.25" customHeight="1" x14ac:dyDescent="0.25">
      <c r="A6" s="1" t="str">
        <f t="shared" si="1"/>
        <v>20220101</v>
      </c>
      <c r="B6" s="1">
        <f t="shared" si="2"/>
        <v>0</v>
      </c>
      <c r="C6" s="1">
        <f t="shared" si="3"/>
        <v>0</v>
      </c>
      <c r="D6" s="1" t="str">
        <f t="shared" si="4"/>
        <v>2022010100</v>
      </c>
      <c r="E6" s="83" t="s">
        <v>244</v>
      </c>
      <c r="F6" s="8" t="s">
        <v>1</v>
      </c>
      <c r="G6" s="74">
        <f>Identification!R17</f>
        <v>0</v>
      </c>
    </row>
    <row r="7" spans="1:11" ht="20.25" customHeight="1" x14ac:dyDescent="0.25">
      <c r="A7" s="1" t="str">
        <f t="shared" si="1"/>
        <v>20220101</v>
      </c>
      <c r="B7" s="1">
        <f t="shared" si="2"/>
        <v>0</v>
      </c>
      <c r="C7" s="1">
        <f t="shared" si="3"/>
        <v>0</v>
      </c>
      <c r="D7" s="1" t="str">
        <f t="shared" si="4"/>
        <v>2022010100</v>
      </c>
      <c r="E7" s="83" t="s">
        <v>244</v>
      </c>
      <c r="F7" s="8" t="s">
        <v>2</v>
      </c>
      <c r="G7" s="74">
        <f>Identification!AE17</f>
        <v>0</v>
      </c>
    </row>
    <row r="8" spans="1:11" ht="20.25" customHeight="1" x14ac:dyDescent="0.25">
      <c r="A8" s="1" t="str">
        <f t="shared" si="1"/>
        <v>20220101</v>
      </c>
      <c r="B8" s="1">
        <f t="shared" si="2"/>
        <v>0</v>
      </c>
      <c r="C8" s="1">
        <f t="shared" si="3"/>
        <v>0</v>
      </c>
      <c r="D8" s="1" t="str">
        <f t="shared" si="4"/>
        <v>2022010100</v>
      </c>
      <c r="E8" s="83" t="s">
        <v>244</v>
      </c>
      <c r="F8" s="8" t="s">
        <v>223</v>
      </c>
      <c r="G8" s="8">
        <f>Identification!J5</f>
        <v>2022</v>
      </c>
    </row>
    <row r="9" spans="1:11" ht="20.25" customHeight="1" x14ac:dyDescent="0.25">
      <c r="A9" s="1" t="str">
        <f t="shared" si="1"/>
        <v>20220101</v>
      </c>
      <c r="B9" s="1">
        <f t="shared" si="2"/>
        <v>0</v>
      </c>
      <c r="C9" s="1">
        <f t="shared" si="3"/>
        <v>0</v>
      </c>
      <c r="D9" s="1" t="str">
        <f t="shared" si="4"/>
        <v>2022010100</v>
      </c>
      <c r="E9" s="83" t="s">
        <v>244</v>
      </c>
      <c r="F9" s="8" t="s">
        <v>224</v>
      </c>
      <c r="G9" s="8">
        <f>YEAR(Identification!AE17)</f>
        <v>1900</v>
      </c>
    </row>
    <row r="10" spans="1:11" ht="20.25" customHeight="1" x14ac:dyDescent="0.25">
      <c r="A10" s="1" t="str">
        <f t="shared" si="1"/>
        <v>20220101</v>
      </c>
      <c r="B10" s="1">
        <f t="shared" si="2"/>
        <v>0</v>
      </c>
      <c r="C10" s="1">
        <f t="shared" si="3"/>
        <v>0</v>
      </c>
      <c r="D10" s="1" t="str">
        <f t="shared" si="4"/>
        <v>2022010100</v>
      </c>
      <c r="E10" s="83" t="s">
        <v>244</v>
      </c>
      <c r="F10" s="8" t="s">
        <v>188</v>
      </c>
      <c r="G10" s="8">
        <f>Identification!AQ17</f>
        <v>1</v>
      </c>
    </row>
    <row r="11" spans="1:11" ht="20.25" customHeight="1" thickBot="1" x14ac:dyDescent="0.3">
      <c r="A11" s="1" t="str">
        <f t="shared" si="1"/>
        <v>20220101</v>
      </c>
      <c r="B11" s="1">
        <f t="shared" si="2"/>
        <v>0</v>
      </c>
      <c r="C11" s="1">
        <f t="shared" si="3"/>
        <v>0</v>
      </c>
      <c r="D11" s="1" t="str">
        <f t="shared" si="4"/>
        <v>2022010100</v>
      </c>
      <c r="E11" s="83" t="s">
        <v>244</v>
      </c>
      <c r="F11" s="148" t="s">
        <v>189</v>
      </c>
      <c r="G11" s="148">
        <f>IF(Identification!AQ20=0,1,Identification!AQ20)</f>
        <v>1</v>
      </c>
      <c r="I11" s="1" t="str">
        <f>IF(G11&gt;1,"budgets","budget")</f>
        <v>budget</v>
      </c>
    </row>
    <row r="12" spans="1:11" ht="20.25" customHeight="1" x14ac:dyDescent="0.25">
      <c r="A12" s="1" t="str">
        <f t="shared" si="1"/>
        <v>20220101</v>
      </c>
      <c r="B12" s="1">
        <f t="shared" si="2"/>
        <v>0</v>
      </c>
      <c r="C12" s="1">
        <f t="shared" si="3"/>
        <v>0</v>
      </c>
      <c r="D12" s="1" t="str">
        <f t="shared" si="4"/>
        <v>2022010100</v>
      </c>
      <c r="E12" s="147" t="s">
        <v>807</v>
      </c>
      <c r="F12" s="190" t="str">
        <f>Thématiques!D19</f>
        <v>Nutrition</v>
      </c>
      <c r="G12" s="191">
        <f>IF(Thématiques!N19="oui",1,0)</f>
        <v>0</v>
      </c>
      <c r="H12" s="192">
        <f>SUM(G12:G18)</f>
        <v>0</v>
      </c>
      <c r="J12" s="243" t="str">
        <f>IF(G12=1,F12,"")</f>
        <v/>
      </c>
      <c r="K12" s="243" t="str">
        <f>IF(J12="","","  -  ")</f>
        <v/>
      </c>
    </row>
    <row r="13" spans="1:11" ht="20.25" customHeight="1" x14ac:dyDescent="0.25">
      <c r="A13" s="1" t="str">
        <f t="shared" si="1"/>
        <v>20220101</v>
      </c>
      <c r="B13" s="1">
        <f t="shared" si="2"/>
        <v>0</v>
      </c>
      <c r="C13" s="1">
        <f t="shared" si="3"/>
        <v>0</v>
      </c>
      <c r="D13" s="1" t="str">
        <f t="shared" si="4"/>
        <v>2022010100</v>
      </c>
      <c r="E13" s="147" t="s">
        <v>807</v>
      </c>
      <c r="F13" s="193" t="str">
        <f>Thématiques!D21</f>
        <v>Mémoire</v>
      </c>
      <c r="G13" s="194">
        <f>IF(Thématiques!N21="oui",1,0)</f>
        <v>0</v>
      </c>
      <c r="H13" s="195"/>
      <c r="J13" s="243" t="str">
        <f t="shared" ref="J13:J27" si="5">IF(G13=1,F13,"")</f>
        <v/>
      </c>
      <c r="K13" s="243" t="str">
        <f t="shared" ref="K13:K39" si="6">IF(J13="","","  -  ")</f>
        <v/>
      </c>
    </row>
    <row r="14" spans="1:11" ht="20.25" customHeight="1" x14ac:dyDescent="0.25">
      <c r="A14" s="1" t="str">
        <f t="shared" si="1"/>
        <v>20220101</v>
      </c>
      <c r="B14" s="1">
        <f t="shared" si="2"/>
        <v>0</v>
      </c>
      <c r="C14" s="1">
        <f t="shared" si="3"/>
        <v>0</v>
      </c>
      <c r="D14" s="1" t="str">
        <f t="shared" si="4"/>
        <v>2022010100</v>
      </c>
      <c r="E14" s="147" t="s">
        <v>807</v>
      </c>
      <c r="F14" s="193" t="str">
        <f>Thématiques!D23</f>
        <v>Sommeil</v>
      </c>
      <c r="G14" s="194">
        <f>IF(Thématiques!N23="oui",1,0)</f>
        <v>0</v>
      </c>
      <c r="H14" s="195"/>
      <c r="J14" s="243" t="str">
        <f t="shared" si="5"/>
        <v/>
      </c>
      <c r="K14" s="243" t="str">
        <f t="shared" si="6"/>
        <v/>
      </c>
    </row>
    <row r="15" spans="1:11" ht="20.25" customHeight="1" x14ac:dyDescent="0.25">
      <c r="A15" s="1" t="str">
        <f t="shared" si="1"/>
        <v>20220101</v>
      </c>
      <c r="B15" s="1">
        <f t="shared" si="2"/>
        <v>0</v>
      </c>
      <c r="C15" s="1">
        <f t="shared" si="3"/>
        <v>0</v>
      </c>
      <c r="D15" s="1" t="str">
        <f t="shared" si="4"/>
        <v>2022010100</v>
      </c>
      <c r="E15" s="147" t="s">
        <v>807</v>
      </c>
      <c r="F15" s="193" t="str">
        <f>Thématiques!D25</f>
        <v>Activités physiques</v>
      </c>
      <c r="G15" s="194">
        <f>IF(Thématiques!N25="oui",1,0)</f>
        <v>0</v>
      </c>
      <c r="H15" s="195"/>
      <c r="J15" s="243" t="str">
        <f t="shared" si="5"/>
        <v/>
      </c>
      <c r="K15" s="243" t="str">
        <f t="shared" si="6"/>
        <v/>
      </c>
    </row>
    <row r="16" spans="1:11" ht="20.25" customHeight="1" x14ac:dyDescent="0.25">
      <c r="A16" s="1" t="str">
        <f t="shared" si="1"/>
        <v>20220101</v>
      </c>
      <c r="B16" s="1">
        <f t="shared" si="2"/>
        <v>0</v>
      </c>
      <c r="C16" s="1">
        <f t="shared" si="3"/>
        <v>0</v>
      </c>
      <c r="D16" s="1" t="str">
        <f t="shared" si="4"/>
        <v>2022010100</v>
      </c>
      <c r="E16" s="147" t="s">
        <v>807</v>
      </c>
      <c r="F16" s="193" t="str">
        <f>Thématiques!D27</f>
        <v>Equilibre &amp; prévention des chutes</v>
      </c>
      <c r="G16" s="194">
        <f>IF(Thématiques!N27="oui",1,0)</f>
        <v>0</v>
      </c>
      <c r="H16" s="195"/>
      <c r="J16" s="243" t="str">
        <f t="shared" si="5"/>
        <v/>
      </c>
      <c r="K16" s="243" t="str">
        <f t="shared" si="6"/>
        <v/>
      </c>
    </row>
    <row r="17" spans="1:11" ht="20.25" customHeight="1" x14ac:dyDescent="0.25">
      <c r="A17" s="1" t="str">
        <f t="shared" si="1"/>
        <v>20220101</v>
      </c>
      <c r="B17" s="1">
        <f t="shared" si="2"/>
        <v>0</v>
      </c>
      <c r="C17" s="1">
        <f t="shared" si="3"/>
        <v>0</v>
      </c>
      <c r="D17" s="1" t="str">
        <f t="shared" si="4"/>
        <v>2022010100</v>
      </c>
      <c r="E17" s="147" t="s">
        <v>807</v>
      </c>
      <c r="F17" s="193" t="str">
        <f>Thématiques!D29</f>
        <v>Bien-être et estime de soi</v>
      </c>
      <c r="G17" s="194">
        <f>IF(Thématiques!N29="oui",1,0)</f>
        <v>0</v>
      </c>
      <c r="H17" s="195"/>
      <c r="J17" s="243" t="str">
        <f t="shared" si="5"/>
        <v/>
      </c>
      <c r="K17" s="243" t="str">
        <f t="shared" si="6"/>
        <v/>
      </c>
    </row>
    <row r="18" spans="1:11" ht="20.25" customHeight="1" thickBot="1" x14ac:dyDescent="0.3">
      <c r="A18" s="1" t="str">
        <f t="shared" si="1"/>
        <v>20220101</v>
      </c>
      <c r="B18" s="1">
        <f t="shared" si="2"/>
        <v>0</v>
      </c>
      <c r="C18" s="1">
        <f t="shared" si="3"/>
        <v>0</v>
      </c>
      <c r="D18" s="1" t="str">
        <f t="shared" si="4"/>
        <v>2022010100</v>
      </c>
      <c r="E18" s="147" t="s">
        <v>807</v>
      </c>
      <c r="F18" s="193" t="str">
        <f>Thématiques!D31</f>
        <v>Bien vivre sa retraite</v>
      </c>
      <c r="G18" s="194">
        <f>IF(Thématiques!N31="oui",1,0)</f>
        <v>0</v>
      </c>
      <c r="H18" s="195"/>
      <c r="J18" s="243" t="str">
        <f t="shared" si="5"/>
        <v/>
      </c>
      <c r="K18" s="243" t="str">
        <f t="shared" si="6"/>
        <v/>
      </c>
    </row>
    <row r="19" spans="1:11" ht="20.25" customHeight="1" x14ac:dyDescent="0.25">
      <c r="A19" s="1" t="str">
        <f t="shared" si="1"/>
        <v>20220101</v>
      </c>
      <c r="B19" s="1">
        <f t="shared" si="2"/>
        <v>0</v>
      </c>
      <c r="C19" s="1">
        <f t="shared" si="3"/>
        <v>0</v>
      </c>
      <c r="D19" s="1" t="str">
        <f t="shared" si="4"/>
        <v>2022010100</v>
      </c>
      <c r="E19" s="147" t="s">
        <v>807</v>
      </c>
      <c r="F19" s="190" t="str">
        <f>Thématiques!T19</f>
        <v>Sécurité routière</v>
      </c>
      <c r="G19" s="191">
        <f>IF(Thématiques!AD19="oui",1,0)</f>
        <v>0</v>
      </c>
      <c r="H19" s="192">
        <f>G20+G19</f>
        <v>0</v>
      </c>
    </row>
    <row r="20" spans="1:11" ht="20.25" customHeight="1" thickBot="1" x14ac:dyDescent="0.3">
      <c r="A20" s="1" t="str">
        <f t="shared" si="1"/>
        <v>20220101</v>
      </c>
      <c r="B20" s="1">
        <f t="shared" si="2"/>
        <v>0</v>
      </c>
      <c r="C20" s="1">
        <f t="shared" si="3"/>
        <v>0</v>
      </c>
      <c r="D20" s="1" t="str">
        <f t="shared" si="4"/>
        <v>2022010100</v>
      </c>
      <c r="E20" s="147" t="s">
        <v>807</v>
      </c>
      <c r="F20" s="196" t="str">
        <f>Thématiques!T21</f>
        <v>Sensibilisation vers différents modes de déplacement</v>
      </c>
      <c r="G20" s="197">
        <f>IF(Thématiques!AD21="oui",1,0)</f>
        <v>0</v>
      </c>
      <c r="H20" s="199"/>
      <c r="J20" s="243" t="str">
        <f t="shared" si="5"/>
        <v/>
      </c>
      <c r="K20" s="243" t="str">
        <f t="shared" si="6"/>
        <v/>
      </c>
    </row>
    <row r="21" spans="1:11" ht="20.25" customHeight="1" x14ac:dyDescent="0.25">
      <c r="A21" s="1" t="str">
        <f t="shared" si="1"/>
        <v>20220101</v>
      </c>
      <c r="B21" s="1">
        <f t="shared" si="2"/>
        <v>0</v>
      </c>
      <c r="C21" s="1">
        <f t="shared" si="3"/>
        <v>0</v>
      </c>
      <c r="D21" s="1" t="str">
        <f t="shared" si="4"/>
        <v>2022010100</v>
      </c>
      <c r="E21" s="147" t="s">
        <v>807</v>
      </c>
      <c r="F21" s="190" t="str">
        <f>Thématiques!T26</f>
        <v>Numérique</v>
      </c>
      <c r="G21" s="191">
        <f>IF(Thématiques!AD26="oui",1,0)</f>
        <v>0</v>
      </c>
      <c r="H21" s="192">
        <f>G21+G22</f>
        <v>0</v>
      </c>
      <c r="J21" s="243" t="str">
        <f t="shared" si="5"/>
        <v/>
      </c>
      <c r="K21" s="243" t="str">
        <f t="shared" si="6"/>
        <v/>
      </c>
    </row>
    <row r="22" spans="1:11" ht="20.25" customHeight="1" thickBot="1" x14ac:dyDescent="0.3">
      <c r="A22" s="1" t="str">
        <f t="shared" si="1"/>
        <v>20220101</v>
      </c>
      <c r="B22" s="1">
        <f t="shared" si="2"/>
        <v>0</v>
      </c>
      <c r="C22" s="1">
        <f t="shared" si="3"/>
        <v>0</v>
      </c>
      <c r="D22" s="1" t="str">
        <f t="shared" si="4"/>
        <v>2022010100</v>
      </c>
      <c r="E22" s="147" t="s">
        <v>807</v>
      </c>
      <c r="F22" s="196" t="str">
        <f>Thématiques!T28</f>
        <v>Accès aux droits</v>
      </c>
      <c r="G22" s="197">
        <f>IF(Thématiques!AD28="oui",1,0)</f>
        <v>0</v>
      </c>
      <c r="H22" s="199"/>
      <c r="J22" s="243" t="str">
        <f t="shared" si="5"/>
        <v/>
      </c>
      <c r="K22" s="243" t="str">
        <f t="shared" si="6"/>
        <v/>
      </c>
    </row>
    <row r="23" spans="1:11" ht="20.25" customHeight="1" thickBot="1" x14ac:dyDescent="0.3">
      <c r="A23" s="1" t="str">
        <f t="shared" si="1"/>
        <v>20220101</v>
      </c>
      <c r="B23" s="1">
        <f t="shared" si="2"/>
        <v>0</v>
      </c>
      <c r="C23" s="1">
        <f t="shared" si="3"/>
        <v>0</v>
      </c>
      <c r="D23" s="1" t="str">
        <f t="shared" si="4"/>
        <v>2022010100</v>
      </c>
      <c r="E23" s="147" t="s">
        <v>807</v>
      </c>
      <c r="F23" s="196" t="str">
        <f>Thématiques!T33</f>
        <v>Habitat et cadre de vie</v>
      </c>
      <c r="G23" s="197">
        <f>IF(Thématiques!AD33="oui",1,0)</f>
        <v>0</v>
      </c>
      <c r="H23" s="198">
        <f>G23</f>
        <v>0</v>
      </c>
      <c r="J23" s="243" t="str">
        <f t="shared" si="5"/>
        <v/>
      </c>
      <c r="K23" s="243" t="str">
        <f t="shared" si="6"/>
        <v/>
      </c>
    </row>
    <row r="24" spans="1:11" ht="20.25" customHeight="1" thickBot="1" x14ac:dyDescent="0.3">
      <c r="A24" s="1" t="str">
        <f t="shared" si="1"/>
        <v>20220101</v>
      </c>
      <c r="B24" s="1">
        <f t="shared" si="2"/>
        <v>0</v>
      </c>
      <c r="C24" s="1">
        <f t="shared" si="3"/>
        <v>0</v>
      </c>
      <c r="D24" s="1" t="str">
        <f t="shared" si="4"/>
        <v>2022010100</v>
      </c>
      <c r="E24" s="147" t="s">
        <v>807</v>
      </c>
      <c r="F24" s="200" t="str">
        <f>Thématiques!AH19</f>
        <v>Lutte contre l'isolement</v>
      </c>
      <c r="G24" s="201">
        <f>IF(Thématiques!AR19="oui",1,0)</f>
        <v>0</v>
      </c>
      <c r="H24" s="202">
        <f>G24</f>
        <v>0</v>
      </c>
      <c r="J24" s="243" t="str">
        <f t="shared" si="5"/>
        <v/>
      </c>
      <c r="K24" s="243" t="str">
        <f t="shared" si="6"/>
        <v/>
      </c>
    </row>
    <row r="25" spans="1:11" ht="20.25" customHeight="1" thickBot="1" x14ac:dyDescent="0.3">
      <c r="A25" s="1" t="str">
        <f t="shared" si="1"/>
        <v>20220101</v>
      </c>
      <c r="B25" s="1">
        <f t="shared" si="2"/>
        <v>0</v>
      </c>
      <c r="C25" s="1">
        <f t="shared" si="3"/>
        <v>0</v>
      </c>
      <c r="D25" s="1" t="str">
        <f t="shared" si="4"/>
        <v>2022010100</v>
      </c>
      <c r="E25" s="147" t="s">
        <v>807</v>
      </c>
      <c r="F25" s="200" t="str">
        <f>Thématiques!AH24</f>
        <v>Préparation à la retraite</v>
      </c>
      <c r="G25" s="201">
        <f>IF(Thématiques!AR24="oui",1,0)</f>
        <v>0</v>
      </c>
      <c r="H25" s="202">
        <f>G25</f>
        <v>0</v>
      </c>
      <c r="J25" s="243" t="str">
        <f t="shared" si="5"/>
        <v/>
      </c>
      <c r="K25" s="243" t="str">
        <f t="shared" si="6"/>
        <v/>
      </c>
    </row>
    <row r="26" spans="1:11" ht="20.25" customHeight="1" thickBot="1" x14ac:dyDescent="0.3">
      <c r="A26" s="1" t="str">
        <f t="shared" si="1"/>
        <v>20220101</v>
      </c>
      <c r="B26" s="1">
        <f t="shared" si="2"/>
        <v>0</v>
      </c>
      <c r="C26" s="1">
        <f t="shared" si="3"/>
        <v>0</v>
      </c>
      <c r="D26" s="1" t="str">
        <f t="shared" si="4"/>
        <v>2022010100</v>
      </c>
      <c r="E26" s="147" t="s">
        <v>807</v>
      </c>
      <c r="F26" s="200" t="str">
        <f>Thématiques!AH29</f>
        <v>Soutien aux aidants</v>
      </c>
      <c r="G26" s="201">
        <f>IF(Thématiques!AR29="oui",1,0)</f>
        <v>0</v>
      </c>
      <c r="H26" s="202">
        <f>G26</f>
        <v>0</v>
      </c>
      <c r="J26" s="243" t="str">
        <f t="shared" si="5"/>
        <v/>
      </c>
      <c r="K26" s="243" t="str">
        <f t="shared" si="6"/>
        <v/>
      </c>
    </row>
    <row r="27" spans="1:11" ht="20.25" customHeight="1" thickBot="1" x14ac:dyDescent="0.3">
      <c r="A27" s="1" t="str">
        <f t="shared" si="1"/>
        <v>20220101</v>
      </c>
      <c r="B27" s="1">
        <f t="shared" si="2"/>
        <v>0</v>
      </c>
      <c r="C27" s="1">
        <f t="shared" si="3"/>
        <v>0</v>
      </c>
      <c r="D27" s="1" t="str">
        <f t="shared" si="4"/>
        <v>2022010100</v>
      </c>
      <c r="E27" s="147" t="s">
        <v>807</v>
      </c>
      <c r="F27" s="200" t="str">
        <f>Thématiques!AH34</f>
        <v>Accueil, écoute, soutien psychologique</v>
      </c>
      <c r="G27" s="201">
        <f>IF(Thématiques!AR34="oui",1,0)</f>
        <v>0</v>
      </c>
      <c r="H27" s="202">
        <f>G27</f>
        <v>0</v>
      </c>
      <c r="J27" s="243" t="str">
        <f t="shared" si="5"/>
        <v/>
      </c>
      <c r="K27" s="243" t="str">
        <f t="shared" si="6"/>
        <v/>
      </c>
    </row>
    <row r="28" spans="1:11" ht="20.25" customHeight="1" x14ac:dyDescent="0.25">
      <c r="A28" s="1" t="str">
        <f t="shared" si="1"/>
        <v>20220101</v>
      </c>
      <c r="B28" s="1">
        <f t="shared" si="2"/>
        <v>0</v>
      </c>
      <c r="C28" s="1">
        <f t="shared" si="3"/>
        <v>0</v>
      </c>
      <c r="D28" s="1" t="str">
        <f t="shared" si="4"/>
        <v>2022010100</v>
      </c>
      <c r="E28" s="147" t="s">
        <v>808</v>
      </c>
      <c r="F28" s="189" t="str">
        <f>Thématiques!E50</f>
        <v>Ateliers (comportant 1 ou plusieurs séances)</v>
      </c>
      <c r="G28" s="149">
        <f>Thématiques!T50</f>
        <v>0</v>
      </c>
      <c r="J28" s="243" t="str">
        <f>IF(G28&gt;0,F28,"")</f>
        <v/>
      </c>
      <c r="K28" s="243" t="str">
        <f>IF(J28="","","  -  ")</f>
        <v/>
      </c>
    </row>
    <row r="29" spans="1:11" ht="20.25" customHeight="1" x14ac:dyDescent="0.25">
      <c r="A29" s="1" t="str">
        <f t="shared" si="1"/>
        <v>20220101</v>
      </c>
      <c r="B29" s="1">
        <f t="shared" si="2"/>
        <v>0</v>
      </c>
      <c r="C29" s="1">
        <f t="shared" si="3"/>
        <v>0</v>
      </c>
      <c r="D29" s="1" t="str">
        <f t="shared" si="4"/>
        <v>2022010100</v>
      </c>
      <c r="E29" s="147" t="s">
        <v>808</v>
      </c>
      <c r="F29" s="189" t="str">
        <f>Thématiques!E53</f>
        <v>Théâtre/ciné débat</v>
      </c>
      <c r="G29" s="149">
        <f>Thématiques!T53</f>
        <v>0</v>
      </c>
      <c r="J29" s="243" t="str">
        <f t="shared" ref="J29:J34" si="7">IF(G29&gt;0,F29,"")</f>
        <v/>
      </c>
      <c r="K29" s="243" t="str">
        <f t="shared" si="6"/>
        <v/>
      </c>
    </row>
    <row r="30" spans="1:11" ht="20.25" customHeight="1" x14ac:dyDescent="0.25">
      <c r="A30" s="1" t="str">
        <f t="shared" si="1"/>
        <v>20220101</v>
      </c>
      <c r="B30" s="1">
        <f t="shared" si="2"/>
        <v>0</v>
      </c>
      <c r="C30" s="1">
        <f t="shared" si="3"/>
        <v>0</v>
      </c>
      <c r="D30" s="1" t="str">
        <f t="shared" si="4"/>
        <v>2022010100</v>
      </c>
      <c r="E30" s="147" t="s">
        <v>808</v>
      </c>
      <c r="F30" s="150" t="str">
        <f>Thématiques!E56</f>
        <v>Forum</v>
      </c>
      <c r="G30" s="8">
        <f>Thématiques!T56</f>
        <v>0</v>
      </c>
      <c r="J30" s="243" t="str">
        <f t="shared" si="7"/>
        <v/>
      </c>
      <c r="K30" s="243" t="str">
        <f t="shared" si="6"/>
        <v/>
      </c>
    </row>
    <row r="31" spans="1:11" ht="20.25" customHeight="1" x14ac:dyDescent="0.25">
      <c r="A31" s="1" t="str">
        <f t="shared" si="1"/>
        <v>20220101</v>
      </c>
      <c r="B31" s="1">
        <f t="shared" si="2"/>
        <v>0</v>
      </c>
      <c r="C31" s="1">
        <f t="shared" si="3"/>
        <v>0</v>
      </c>
      <c r="D31" s="1" t="str">
        <f t="shared" si="4"/>
        <v>2022010100</v>
      </c>
      <c r="E31" s="147" t="s">
        <v>808</v>
      </c>
      <c r="F31" s="150" t="str">
        <f>Thématiques!E59</f>
        <v>Réunion d’information</v>
      </c>
      <c r="G31" s="8">
        <f>Thématiques!T59</f>
        <v>0</v>
      </c>
      <c r="J31" s="243" t="str">
        <f t="shared" si="7"/>
        <v/>
      </c>
      <c r="K31" s="243" t="str">
        <f t="shared" si="6"/>
        <v/>
      </c>
    </row>
    <row r="32" spans="1:11" ht="20.25" customHeight="1" x14ac:dyDescent="0.25">
      <c r="A32" s="1" t="str">
        <f t="shared" si="1"/>
        <v>20220101</v>
      </c>
      <c r="B32" s="1">
        <f t="shared" si="2"/>
        <v>0</v>
      </c>
      <c r="C32" s="1">
        <f t="shared" si="3"/>
        <v>0</v>
      </c>
      <c r="D32" s="1" t="str">
        <f t="shared" si="4"/>
        <v>2022010100</v>
      </c>
      <c r="E32" s="147" t="s">
        <v>808</v>
      </c>
      <c r="F32" s="150" t="str">
        <f>Thématiques!E62</f>
        <v>Conférence</v>
      </c>
      <c r="G32" s="8">
        <f>Thématiques!T62</f>
        <v>0</v>
      </c>
      <c r="J32" s="243" t="str">
        <f t="shared" si="7"/>
        <v/>
      </c>
      <c r="K32" s="243" t="str">
        <f t="shared" si="6"/>
        <v/>
      </c>
    </row>
    <row r="33" spans="1:11" ht="20.25" customHeight="1" x14ac:dyDescent="0.25">
      <c r="A33" s="1" t="str">
        <f t="shared" si="1"/>
        <v>20220101</v>
      </c>
      <c r="B33" s="1">
        <f t="shared" si="2"/>
        <v>0</v>
      </c>
      <c r="C33" s="1">
        <f t="shared" si="3"/>
        <v>0</v>
      </c>
      <c r="D33" s="1" t="str">
        <f t="shared" si="4"/>
        <v>2022010100</v>
      </c>
      <c r="E33" s="147" t="s">
        <v>808</v>
      </c>
      <c r="F33" s="150" t="str">
        <f>Thématiques!E65</f>
        <v>Formation</v>
      </c>
      <c r="G33" s="8">
        <f>Thématiques!T65</f>
        <v>0</v>
      </c>
      <c r="J33" s="243" t="str">
        <f t="shared" si="7"/>
        <v/>
      </c>
      <c r="K33" s="243" t="str">
        <f t="shared" si="6"/>
        <v/>
      </c>
    </row>
    <row r="34" spans="1:11" ht="20.25" customHeight="1" x14ac:dyDescent="0.25">
      <c r="A34" s="1" t="str">
        <f t="shared" si="1"/>
        <v>20220101</v>
      </c>
      <c r="B34" s="1">
        <f t="shared" si="2"/>
        <v>0</v>
      </c>
      <c r="C34" s="1">
        <f t="shared" si="3"/>
        <v>0</v>
      </c>
      <c r="D34" s="1" t="str">
        <f t="shared" si="4"/>
        <v>2022010100</v>
      </c>
      <c r="E34" s="147" t="s">
        <v>808</v>
      </c>
      <c r="F34" s="150" t="str">
        <f>Thématiques!E68</f>
        <v>Bilan prévention</v>
      </c>
      <c r="G34" s="8">
        <f>Thématiques!T68</f>
        <v>0</v>
      </c>
      <c r="J34" s="243" t="str">
        <f t="shared" si="7"/>
        <v/>
      </c>
      <c r="K34" s="243" t="str">
        <f t="shared" si="6"/>
        <v/>
      </c>
    </row>
    <row r="35" spans="1:11" ht="20.25" customHeight="1" thickBot="1" x14ac:dyDescent="0.3">
      <c r="A35" s="1" t="str">
        <f t="shared" si="1"/>
        <v>20220101</v>
      </c>
      <c r="B35" s="1">
        <f t="shared" si="2"/>
        <v>0</v>
      </c>
      <c r="C35" s="1">
        <f t="shared" si="3"/>
        <v>0</v>
      </c>
      <c r="D35" s="1" t="str">
        <f t="shared" si="4"/>
        <v>2022010100</v>
      </c>
      <c r="E35" s="147" t="s">
        <v>808</v>
      </c>
      <c r="F35" s="151" t="str">
        <f>Thématiques!E71</f>
        <v>Autres : précisez</v>
      </c>
      <c r="G35" s="152">
        <f>Thématiques!T71</f>
        <v>0</v>
      </c>
      <c r="J35" s="243" t="str">
        <f>IF(G35&gt;0,F35,"")</f>
        <v/>
      </c>
      <c r="K35" s="243" t="str">
        <f>IF(J35="","","  -  ")</f>
        <v/>
      </c>
    </row>
    <row r="36" spans="1:11" ht="20.25" customHeight="1" x14ac:dyDescent="0.25">
      <c r="A36" s="1" t="str">
        <f t="shared" si="1"/>
        <v>20220101</v>
      </c>
      <c r="B36" s="1">
        <f t="shared" si="2"/>
        <v>0</v>
      </c>
      <c r="C36" s="1">
        <f t="shared" si="3"/>
        <v>0</v>
      </c>
      <c r="D36" s="1" t="str">
        <f t="shared" si="4"/>
        <v>2022010100</v>
      </c>
      <c r="E36" s="220" t="s">
        <v>239</v>
      </c>
      <c r="F36" s="190" t="str">
        <f>Objectifs!S14</f>
        <v>Primaire</v>
      </c>
      <c r="G36" s="221">
        <f>Objectifs!Z14</f>
        <v>0</v>
      </c>
      <c r="J36" s="243" t="str">
        <f>IF(G36&gt;0,F36,"")</f>
        <v/>
      </c>
      <c r="K36" s="243" t="str">
        <f>IF(J36="","","  -  ")</f>
        <v/>
      </c>
    </row>
    <row r="37" spans="1:11" ht="20.25" customHeight="1" x14ac:dyDescent="0.25">
      <c r="A37" s="1" t="str">
        <f t="shared" si="1"/>
        <v>20220101</v>
      </c>
      <c r="B37" s="1">
        <f t="shared" si="2"/>
        <v>0</v>
      </c>
      <c r="C37" s="1">
        <f t="shared" si="3"/>
        <v>0</v>
      </c>
      <c r="D37" s="1" t="str">
        <f t="shared" si="4"/>
        <v>2022010100</v>
      </c>
      <c r="E37" s="220" t="s">
        <v>239</v>
      </c>
      <c r="F37" s="193" t="str">
        <f>Objectifs!AC14</f>
        <v>Secondaire</v>
      </c>
      <c r="G37" s="223">
        <f>Objectifs!AJ14</f>
        <v>0</v>
      </c>
      <c r="J37" s="243" t="str">
        <f t="shared" ref="J37:J39" si="8">IF(G37&gt;0,F37,"")</f>
        <v/>
      </c>
      <c r="K37" s="243" t="str">
        <f t="shared" ref="K37" si="9">IF(J37="","","  -  ")</f>
        <v/>
      </c>
    </row>
    <row r="38" spans="1:11" ht="20.25" customHeight="1" thickBot="1" x14ac:dyDescent="0.3">
      <c r="A38" s="1" t="str">
        <f t="shared" si="1"/>
        <v>20220101</v>
      </c>
      <c r="B38" s="1">
        <f t="shared" si="2"/>
        <v>0</v>
      </c>
      <c r="C38" s="1">
        <f t="shared" si="3"/>
        <v>0</v>
      </c>
      <c r="D38" s="1" t="str">
        <f t="shared" si="4"/>
        <v>2022010100</v>
      </c>
      <c r="E38" s="84" t="s">
        <v>239</v>
      </c>
      <c r="F38" s="196" t="str">
        <f>Objectifs!AM14</f>
        <v>Tertiaire</v>
      </c>
      <c r="G38" s="222">
        <f>Objectifs!AT14</f>
        <v>0</v>
      </c>
      <c r="J38" s="243" t="str">
        <f t="shared" si="8"/>
        <v/>
      </c>
      <c r="K38" s="243" t="str">
        <f t="shared" si="6"/>
        <v/>
      </c>
    </row>
    <row r="39" spans="1:11" ht="20.25" customHeight="1" x14ac:dyDescent="0.25">
      <c r="A39" s="1" t="str">
        <f t="shared" si="1"/>
        <v>20220101</v>
      </c>
      <c r="B39" s="1">
        <f t="shared" si="2"/>
        <v>0</v>
      </c>
      <c r="C39" s="1">
        <f t="shared" si="3"/>
        <v>0</v>
      </c>
      <c r="D39" s="1" t="str">
        <f t="shared" si="4"/>
        <v>2022010100</v>
      </c>
      <c r="E39" s="220" t="s">
        <v>239</v>
      </c>
      <c r="F39" s="190" t="s">
        <v>250</v>
      </c>
      <c r="G39" s="221">
        <f>Objectifs!Z18</f>
        <v>0</v>
      </c>
      <c r="J39" s="243" t="str">
        <f t="shared" si="8"/>
        <v/>
      </c>
      <c r="K39" s="243" t="str">
        <f t="shared" si="6"/>
        <v/>
      </c>
    </row>
    <row r="40" spans="1:11" ht="20.25" customHeight="1" x14ac:dyDescent="0.25">
      <c r="A40" s="1" t="str">
        <f t="shared" si="1"/>
        <v>20220101</v>
      </c>
      <c r="B40" s="1">
        <f t="shared" si="2"/>
        <v>0</v>
      </c>
      <c r="C40" s="1">
        <f t="shared" si="3"/>
        <v>0</v>
      </c>
      <c r="D40" s="1" t="str">
        <f t="shared" si="4"/>
        <v>2022010100</v>
      </c>
      <c r="E40" s="220" t="s">
        <v>239</v>
      </c>
      <c r="F40" s="193" t="s">
        <v>251</v>
      </c>
      <c r="G40" s="223">
        <f>Objectifs!AJ18</f>
        <v>0</v>
      </c>
    </row>
    <row r="41" spans="1:11" ht="20.25" customHeight="1" x14ac:dyDescent="0.25">
      <c r="A41" s="1" t="str">
        <f t="shared" si="1"/>
        <v>20220101</v>
      </c>
      <c r="B41" s="1">
        <f t="shared" si="2"/>
        <v>0</v>
      </c>
      <c r="C41" s="1">
        <f t="shared" si="3"/>
        <v>0</v>
      </c>
      <c r="D41" s="1" t="str">
        <f t="shared" si="4"/>
        <v>2022010100</v>
      </c>
      <c r="E41" s="220" t="s">
        <v>239</v>
      </c>
      <c r="F41" s="193" t="s">
        <v>846</v>
      </c>
      <c r="G41" s="223">
        <f>Objectifs!AT18</f>
        <v>0</v>
      </c>
    </row>
    <row r="42" spans="1:11" ht="20.25" customHeight="1" x14ac:dyDescent="0.25">
      <c r="A42" s="1" t="str">
        <f t="shared" si="1"/>
        <v>20220101</v>
      </c>
      <c r="B42" s="1">
        <f t="shared" si="2"/>
        <v>0</v>
      </c>
      <c r="C42" s="1">
        <f t="shared" si="3"/>
        <v>0</v>
      </c>
      <c r="D42" s="1" t="str">
        <f t="shared" si="4"/>
        <v>2022010100</v>
      </c>
      <c r="E42" s="220" t="s">
        <v>844</v>
      </c>
      <c r="F42" s="193" t="s">
        <v>845</v>
      </c>
      <c r="G42" s="223">
        <f>Objectifs!Z22</f>
        <v>0</v>
      </c>
    </row>
    <row r="43" spans="1:11" ht="20.25" customHeight="1" thickBot="1" x14ac:dyDescent="0.3">
      <c r="A43" s="1" t="str">
        <f t="shared" si="1"/>
        <v>20220101</v>
      </c>
      <c r="B43" s="1">
        <f t="shared" si="2"/>
        <v>0</v>
      </c>
      <c r="C43" s="1">
        <f t="shared" si="3"/>
        <v>0</v>
      </c>
      <c r="D43" s="1" t="str">
        <f t="shared" si="4"/>
        <v>2022010100</v>
      </c>
      <c r="E43" s="220" t="s">
        <v>239</v>
      </c>
      <c r="F43" s="196" t="s">
        <v>252</v>
      </c>
      <c r="G43" s="222">
        <f>Objectifs!AT22</f>
        <v>0</v>
      </c>
    </row>
    <row r="44" spans="1:11" ht="20.25" customHeight="1" x14ac:dyDescent="0.25">
      <c r="A44" s="1" t="str">
        <f t="shared" si="1"/>
        <v>20220101</v>
      </c>
      <c r="B44" s="1">
        <f t="shared" si="2"/>
        <v>0</v>
      </c>
      <c r="C44" s="1">
        <f t="shared" si="3"/>
        <v>0</v>
      </c>
      <c r="D44" s="1" t="str">
        <f t="shared" si="4"/>
        <v>2022010100</v>
      </c>
      <c r="E44" s="220" t="s">
        <v>239</v>
      </c>
      <c r="F44" s="224" t="s">
        <v>253</v>
      </c>
      <c r="G44" s="233">
        <f>Objectifs!AB28</f>
        <v>0</v>
      </c>
    </row>
    <row r="45" spans="1:11" ht="20.25" customHeight="1" x14ac:dyDescent="0.25">
      <c r="A45" s="1" t="str">
        <f t="shared" si="1"/>
        <v>20220101</v>
      </c>
      <c r="B45" s="1">
        <f t="shared" si="2"/>
        <v>0</v>
      </c>
      <c r="C45" s="1">
        <f t="shared" si="3"/>
        <v>0</v>
      </c>
      <c r="D45" s="1" t="str">
        <f t="shared" si="4"/>
        <v>2022010100</v>
      </c>
      <c r="E45" s="220" t="s">
        <v>844</v>
      </c>
      <c r="F45" s="225" t="s">
        <v>848</v>
      </c>
      <c r="G45" s="226"/>
    </row>
    <row r="46" spans="1:11" ht="20.25" customHeight="1" x14ac:dyDescent="0.25">
      <c r="A46" s="1" t="str">
        <f t="shared" si="1"/>
        <v>20220101</v>
      </c>
      <c r="B46" s="1">
        <f t="shared" si="2"/>
        <v>0</v>
      </c>
      <c r="C46" s="1">
        <f t="shared" si="3"/>
        <v>0</v>
      </c>
      <c r="D46" s="1" t="str">
        <f t="shared" si="4"/>
        <v>2022010100</v>
      </c>
      <c r="E46" s="220" t="s">
        <v>849</v>
      </c>
      <c r="F46" s="225" t="s">
        <v>847</v>
      </c>
      <c r="G46" s="226"/>
    </row>
    <row r="47" spans="1:11" ht="20.25" customHeight="1" x14ac:dyDescent="0.25">
      <c r="A47" s="1" t="str">
        <f t="shared" si="1"/>
        <v>20220101</v>
      </c>
      <c r="B47" s="1">
        <f t="shared" si="2"/>
        <v>0</v>
      </c>
      <c r="C47" s="1">
        <f t="shared" si="3"/>
        <v>0</v>
      </c>
      <c r="D47" s="1" t="str">
        <f t="shared" si="4"/>
        <v>2022010100</v>
      </c>
      <c r="E47" s="220" t="s">
        <v>239</v>
      </c>
      <c r="F47" s="225" t="s">
        <v>850</v>
      </c>
      <c r="G47" s="226"/>
    </row>
    <row r="48" spans="1:11" ht="20.25" customHeight="1" thickBot="1" x14ac:dyDescent="0.3">
      <c r="A48" s="1" t="str">
        <f t="shared" si="1"/>
        <v>20220101</v>
      </c>
      <c r="B48" s="1">
        <f t="shared" si="2"/>
        <v>0</v>
      </c>
      <c r="C48" s="1">
        <f t="shared" si="3"/>
        <v>0</v>
      </c>
      <c r="D48" s="1" t="str">
        <f t="shared" si="4"/>
        <v>2022010100</v>
      </c>
      <c r="E48" s="220" t="s">
        <v>239</v>
      </c>
      <c r="F48" s="227" t="s">
        <v>851</v>
      </c>
      <c r="G48" s="234"/>
    </row>
    <row r="49" spans="1:8" ht="20.25" customHeight="1" x14ac:dyDescent="0.25">
      <c r="A49" s="1" t="str">
        <f t="shared" si="1"/>
        <v>20220101</v>
      </c>
      <c r="B49" s="1">
        <f t="shared" si="2"/>
        <v>0</v>
      </c>
      <c r="C49" s="1">
        <f t="shared" si="3"/>
        <v>0</v>
      </c>
      <c r="D49" s="1" t="str">
        <f t="shared" si="4"/>
        <v>2022010100</v>
      </c>
      <c r="E49" s="228" t="s">
        <v>240</v>
      </c>
      <c r="F49" s="190" t="s">
        <v>29</v>
      </c>
      <c r="G49" s="221">
        <f>'Mise en oeuvre'!Z51</f>
        <v>0</v>
      </c>
    </row>
    <row r="50" spans="1:8" ht="20.25" customHeight="1" x14ac:dyDescent="0.25">
      <c r="A50" s="1" t="str">
        <f t="shared" si="1"/>
        <v>20220101</v>
      </c>
      <c r="B50" s="1">
        <f t="shared" si="2"/>
        <v>0</v>
      </c>
      <c r="C50" s="1">
        <f t="shared" si="3"/>
        <v>0</v>
      </c>
      <c r="D50" s="1" t="str">
        <f t="shared" si="4"/>
        <v>2022010100</v>
      </c>
      <c r="E50" s="228" t="s">
        <v>240</v>
      </c>
      <c r="F50" s="193" t="s">
        <v>30</v>
      </c>
      <c r="G50" s="223">
        <f>'Mise en oeuvre'!AJ51</f>
        <v>0</v>
      </c>
    </row>
    <row r="51" spans="1:8" ht="20.25" customHeight="1" thickBot="1" x14ac:dyDescent="0.3">
      <c r="A51" s="1" t="str">
        <f t="shared" si="1"/>
        <v>20220101</v>
      </c>
      <c r="B51" s="1">
        <f t="shared" si="2"/>
        <v>0</v>
      </c>
      <c r="C51" s="1">
        <f t="shared" si="3"/>
        <v>0</v>
      </c>
      <c r="D51" s="1" t="str">
        <f t="shared" si="4"/>
        <v>2022010100</v>
      </c>
      <c r="E51" s="228" t="s">
        <v>240</v>
      </c>
      <c r="F51" s="196" t="s">
        <v>31</v>
      </c>
      <c r="G51" s="222">
        <f>'Mise en oeuvre'!AT51</f>
        <v>0</v>
      </c>
    </row>
    <row r="52" spans="1:8" ht="20.25" customHeight="1" thickBot="1" x14ac:dyDescent="0.3">
      <c r="A52" s="1" t="str">
        <f t="shared" si="1"/>
        <v>20220101</v>
      </c>
      <c r="B52" s="1">
        <f t="shared" si="2"/>
        <v>0</v>
      </c>
      <c r="C52" s="1">
        <f t="shared" si="3"/>
        <v>0</v>
      </c>
      <c r="D52" s="1" t="str">
        <f t="shared" si="4"/>
        <v>2022010100</v>
      </c>
      <c r="E52" s="228" t="s">
        <v>240</v>
      </c>
      <c r="F52" s="248" t="s">
        <v>957</v>
      </c>
      <c r="G52" s="249">
        <f>'Mise en oeuvre'!Z54</f>
        <v>0</v>
      </c>
      <c r="H52" s="245"/>
    </row>
    <row r="53" spans="1:8" ht="20.25" customHeight="1" x14ac:dyDescent="0.25">
      <c r="A53" s="1" t="str">
        <f>A51</f>
        <v>20220101</v>
      </c>
      <c r="B53" s="1">
        <f>B51</f>
        <v>0</v>
      </c>
      <c r="C53" s="1">
        <f>C51</f>
        <v>0</v>
      </c>
      <c r="D53" s="1" t="str">
        <f>D51</f>
        <v>2022010100</v>
      </c>
      <c r="E53" s="228" t="s">
        <v>240</v>
      </c>
      <c r="F53" s="190" t="s">
        <v>32</v>
      </c>
      <c r="G53" s="221">
        <f>'Mise en oeuvre'!U17</f>
        <v>0</v>
      </c>
    </row>
    <row r="54" spans="1:8" ht="20.25" customHeight="1" x14ac:dyDescent="0.25">
      <c r="A54" s="1" t="str">
        <f t="shared" si="1"/>
        <v>20220101</v>
      </c>
      <c r="B54" s="1">
        <f t="shared" si="2"/>
        <v>0</v>
      </c>
      <c r="C54" s="1">
        <f t="shared" si="3"/>
        <v>0</v>
      </c>
      <c r="D54" s="1" t="str">
        <f t="shared" si="4"/>
        <v>2022010100</v>
      </c>
      <c r="E54" s="228" t="s">
        <v>240</v>
      </c>
      <c r="F54" s="193" t="s">
        <v>209</v>
      </c>
      <c r="G54" s="223">
        <f>'Mise en oeuvre'!U32</f>
        <v>0</v>
      </c>
    </row>
    <row r="55" spans="1:8" ht="20.25" customHeight="1" x14ac:dyDescent="0.25">
      <c r="A55" s="1" t="str">
        <f t="shared" si="1"/>
        <v>20220101</v>
      </c>
      <c r="B55" s="1">
        <f t="shared" si="2"/>
        <v>0</v>
      </c>
      <c r="C55" s="1">
        <f t="shared" si="3"/>
        <v>0</v>
      </c>
      <c r="D55" s="1" t="str">
        <f t="shared" si="4"/>
        <v>2022010100</v>
      </c>
      <c r="E55" s="228" t="s">
        <v>240</v>
      </c>
      <c r="F55" s="193" t="s">
        <v>34</v>
      </c>
      <c r="G55" s="223">
        <f>'Mise en oeuvre'!U29</f>
        <v>0</v>
      </c>
    </row>
    <row r="56" spans="1:8" ht="20.25" customHeight="1" x14ac:dyDescent="0.25">
      <c r="A56" s="1" t="str">
        <f t="shared" si="1"/>
        <v>20220101</v>
      </c>
      <c r="B56" s="1">
        <f t="shared" si="2"/>
        <v>0</v>
      </c>
      <c r="C56" s="1">
        <f t="shared" si="3"/>
        <v>0</v>
      </c>
      <c r="D56" s="1" t="str">
        <f t="shared" si="4"/>
        <v>2022010100</v>
      </c>
      <c r="E56" s="228" t="s">
        <v>240</v>
      </c>
      <c r="F56" s="193" t="s">
        <v>33</v>
      </c>
      <c r="G56" s="223">
        <f>'Mise en oeuvre'!U20</f>
        <v>0</v>
      </c>
    </row>
    <row r="57" spans="1:8" ht="20.25" customHeight="1" x14ac:dyDescent="0.25">
      <c r="A57" s="1" t="str">
        <f t="shared" si="1"/>
        <v>20220101</v>
      </c>
      <c r="B57" s="1">
        <f t="shared" si="2"/>
        <v>0</v>
      </c>
      <c r="C57" s="1">
        <f t="shared" si="3"/>
        <v>0</v>
      </c>
      <c r="D57" s="1" t="str">
        <f t="shared" si="4"/>
        <v>2022010100</v>
      </c>
      <c r="E57" s="228" t="s">
        <v>240</v>
      </c>
      <c r="F57" s="193" t="s">
        <v>853</v>
      </c>
      <c r="G57" s="223">
        <f>'Mise en oeuvre'!AQ17</f>
        <v>0</v>
      </c>
    </row>
    <row r="58" spans="1:8" ht="20.25" customHeight="1" x14ac:dyDescent="0.25">
      <c r="A58" s="1" t="str">
        <f t="shared" si="1"/>
        <v>20220101</v>
      </c>
      <c r="B58" s="1">
        <f t="shared" si="2"/>
        <v>0</v>
      </c>
      <c r="C58" s="1">
        <f t="shared" si="3"/>
        <v>0</v>
      </c>
      <c r="D58" s="1" t="str">
        <f t="shared" si="4"/>
        <v>2022010100</v>
      </c>
      <c r="E58" s="228" t="s">
        <v>240</v>
      </c>
      <c r="F58" s="193" t="s">
        <v>210</v>
      </c>
      <c r="G58" s="223">
        <f>'Mise en oeuvre'!U23</f>
        <v>0</v>
      </c>
    </row>
    <row r="59" spans="1:8" ht="20.25" customHeight="1" x14ac:dyDescent="0.25">
      <c r="A59" s="1" t="str">
        <f t="shared" si="1"/>
        <v>20220101</v>
      </c>
      <c r="B59" s="1">
        <f t="shared" si="2"/>
        <v>0</v>
      </c>
      <c r="C59" s="1">
        <f t="shared" si="3"/>
        <v>0</v>
      </c>
      <c r="D59" s="1" t="str">
        <f t="shared" si="4"/>
        <v>2022010100</v>
      </c>
      <c r="E59" s="228" t="s">
        <v>240</v>
      </c>
      <c r="F59" s="193" t="s">
        <v>211</v>
      </c>
      <c r="G59" s="223">
        <f>'Mise en oeuvre'!AQ26</f>
        <v>0</v>
      </c>
    </row>
    <row r="60" spans="1:8" ht="20.25" customHeight="1" x14ac:dyDescent="0.25">
      <c r="A60" s="1" t="str">
        <f t="shared" si="1"/>
        <v>20220101</v>
      </c>
      <c r="B60" s="1">
        <f t="shared" si="2"/>
        <v>0</v>
      </c>
      <c r="C60" s="1">
        <f t="shared" si="3"/>
        <v>0</v>
      </c>
      <c r="D60" s="1" t="str">
        <f t="shared" si="4"/>
        <v>2022010100</v>
      </c>
      <c r="E60" s="228" t="s">
        <v>240</v>
      </c>
      <c r="F60" s="193" t="s">
        <v>212</v>
      </c>
      <c r="G60" s="223">
        <f>'Mise en oeuvre'!AQ23</f>
        <v>0</v>
      </c>
    </row>
    <row r="61" spans="1:8" ht="20.25" customHeight="1" x14ac:dyDescent="0.25">
      <c r="A61" s="1" t="str">
        <f t="shared" si="1"/>
        <v>20220101</v>
      </c>
      <c r="B61" s="1">
        <f t="shared" si="2"/>
        <v>0</v>
      </c>
      <c r="C61" s="1">
        <f t="shared" si="3"/>
        <v>0</v>
      </c>
      <c r="D61" s="1" t="str">
        <f t="shared" si="4"/>
        <v>2022010100</v>
      </c>
      <c r="E61" s="228" t="s">
        <v>240</v>
      </c>
      <c r="F61" s="193" t="s">
        <v>854</v>
      </c>
      <c r="G61" s="223">
        <f>'Mise en oeuvre'!AQ20</f>
        <v>0</v>
      </c>
    </row>
    <row r="62" spans="1:8" ht="20.25" customHeight="1" x14ac:dyDescent="0.25">
      <c r="A62" s="1" t="str">
        <f t="shared" si="1"/>
        <v>20220101</v>
      </c>
      <c r="B62" s="1">
        <f t="shared" si="2"/>
        <v>0</v>
      </c>
      <c r="C62" s="1">
        <f t="shared" si="3"/>
        <v>0</v>
      </c>
      <c r="D62" s="1" t="str">
        <f t="shared" si="4"/>
        <v>2022010100</v>
      </c>
      <c r="E62" s="228" t="s">
        <v>240</v>
      </c>
      <c r="F62" s="193" t="s">
        <v>213</v>
      </c>
      <c r="G62" s="223">
        <f>'Mise en oeuvre'!U26</f>
        <v>0</v>
      </c>
    </row>
    <row r="63" spans="1:8" ht="20.25" customHeight="1" thickBot="1" x14ac:dyDescent="0.3">
      <c r="A63" s="1" t="str">
        <f t="shared" si="1"/>
        <v>20220101</v>
      </c>
      <c r="B63" s="1">
        <f t="shared" si="2"/>
        <v>0</v>
      </c>
      <c r="C63" s="1">
        <f t="shared" si="3"/>
        <v>0</v>
      </c>
      <c r="D63" s="1" t="str">
        <f t="shared" si="4"/>
        <v>2022010100</v>
      </c>
      <c r="E63" s="228" t="s">
        <v>240</v>
      </c>
      <c r="F63" s="196" t="s">
        <v>214</v>
      </c>
      <c r="G63" s="222">
        <f>'Mise en oeuvre'!AH32</f>
        <v>0</v>
      </c>
    </row>
    <row r="64" spans="1:8" ht="20.25" customHeight="1" x14ac:dyDescent="0.25">
      <c r="A64" s="1" t="str">
        <f t="shared" si="1"/>
        <v>20220101</v>
      </c>
      <c r="B64" s="1">
        <f t="shared" si="2"/>
        <v>0</v>
      </c>
      <c r="C64" s="1">
        <f t="shared" si="3"/>
        <v>0</v>
      </c>
      <c r="D64" s="1" t="str">
        <f t="shared" si="4"/>
        <v>2022010100</v>
      </c>
      <c r="E64" s="229" t="s">
        <v>241</v>
      </c>
      <c r="F64" s="190" t="s">
        <v>245</v>
      </c>
      <c r="G64" s="230">
        <f>Financement!W21</f>
        <v>0</v>
      </c>
    </row>
    <row r="65" spans="1:7" ht="20.25" customHeight="1" x14ac:dyDescent="0.25">
      <c r="A65" s="1" t="str">
        <f t="shared" si="1"/>
        <v>20220101</v>
      </c>
      <c r="B65" s="1">
        <f t="shared" si="2"/>
        <v>0</v>
      </c>
      <c r="C65" s="1">
        <f t="shared" si="3"/>
        <v>0</v>
      </c>
      <c r="D65" s="1" t="str">
        <f t="shared" si="4"/>
        <v>2022010100</v>
      </c>
      <c r="E65" s="229" t="s">
        <v>241</v>
      </c>
      <c r="F65" s="193" t="s">
        <v>246</v>
      </c>
      <c r="G65" s="231">
        <f>Financement!W25</f>
        <v>0</v>
      </c>
    </row>
    <row r="66" spans="1:7" ht="20.25" customHeight="1" x14ac:dyDescent="0.25">
      <c r="A66" s="1" t="str">
        <f t="shared" si="1"/>
        <v>20220101</v>
      </c>
      <c r="B66" s="1">
        <f t="shared" si="2"/>
        <v>0</v>
      </c>
      <c r="C66" s="1">
        <f t="shared" si="3"/>
        <v>0</v>
      </c>
      <c r="D66" s="1" t="str">
        <f t="shared" si="4"/>
        <v>2022010100</v>
      </c>
      <c r="E66" s="229" t="s">
        <v>241</v>
      </c>
      <c r="F66" s="193" t="s">
        <v>247</v>
      </c>
      <c r="G66" s="231">
        <f>Financement!W28</f>
        <v>0</v>
      </c>
    </row>
    <row r="67" spans="1:7" ht="20.25" customHeight="1" x14ac:dyDescent="0.25">
      <c r="A67" s="1" t="str">
        <f t="shared" si="1"/>
        <v>20220101</v>
      </c>
      <c r="B67" s="1">
        <f t="shared" si="2"/>
        <v>0</v>
      </c>
      <c r="C67" s="1">
        <f t="shared" si="3"/>
        <v>0</v>
      </c>
      <c r="D67" s="1" t="str">
        <f t="shared" si="4"/>
        <v>2022010100</v>
      </c>
      <c r="E67" s="229" t="s">
        <v>241</v>
      </c>
      <c r="F67" s="193" t="s">
        <v>248</v>
      </c>
      <c r="G67" s="231">
        <f>0</f>
        <v>0</v>
      </c>
    </row>
    <row r="68" spans="1:7" ht="20.25" customHeight="1" thickBot="1" x14ac:dyDescent="0.3">
      <c r="A68" s="1" t="str">
        <f t="shared" si="1"/>
        <v>20220101</v>
      </c>
      <c r="B68" s="1">
        <f t="shared" si="2"/>
        <v>0</v>
      </c>
      <c r="C68" s="1">
        <f t="shared" si="3"/>
        <v>0</v>
      </c>
      <c r="D68" s="1" t="str">
        <f t="shared" si="4"/>
        <v>2022010100</v>
      </c>
      <c r="E68" s="229" t="s">
        <v>241</v>
      </c>
      <c r="F68" s="196" t="s">
        <v>249</v>
      </c>
      <c r="G68" s="232">
        <f>Financement!W34</f>
        <v>0</v>
      </c>
    </row>
  </sheetData>
  <sheetProtection sheet="1" objects="1" scenarios="1"/>
  <conditionalFormatting sqref="G1:G2 G4 G6:G20 G23:G27 G29:G1048576">
    <cfRule type="cellIs" dxfId="176" priority="19" operator="equal">
      <formula>0</formula>
    </cfRule>
  </conditionalFormatting>
  <conditionalFormatting sqref="G3">
    <cfRule type="cellIs" dxfId="175" priority="4" operator="equal">
      <formula>0</formula>
    </cfRule>
  </conditionalFormatting>
  <conditionalFormatting sqref="G5">
    <cfRule type="cellIs" dxfId="174" priority="3" operator="equal">
      <formula>0</formula>
    </cfRule>
  </conditionalFormatting>
  <conditionalFormatting sqref="G21:G22">
    <cfRule type="cellIs" dxfId="173" priority="2" operator="equal">
      <formula>0</formula>
    </cfRule>
  </conditionalFormatting>
  <conditionalFormatting sqref="G28">
    <cfRule type="cellIs" dxfId="172" priority="1" operator="equal">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JT169"/>
  <sheetViews>
    <sheetView showGridLines="0" showRowColHeaders="0" zoomScale="98" zoomScaleNormal="98" workbookViewId="0">
      <pane ySplit="3" topLeftCell="A40" activePane="bottomLeft" state="frozen"/>
      <selection pane="bottomLeft" activeCell="BM89" sqref="BM89"/>
    </sheetView>
  </sheetViews>
  <sheetFormatPr baseColWidth="10" defaultColWidth="2.7109375" defaultRowHeight="12" customHeight="1" x14ac:dyDescent="0.25"/>
  <cols>
    <col min="49" max="49" width="0" style="156" hidden="1" customWidth="1"/>
    <col min="50" max="50" width="12.140625" style="156" hidden="1" customWidth="1"/>
    <col min="51" max="51" width="0" style="156" hidden="1" customWidth="1"/>
    <col min="52" max="52" width="11.28515625" style="156" hidden="1" customWidth="1"/>
    <col min="53" max="57" width="0" style="156" hidden="1" customWidth="1"/>
    <col min="58" max="62" width="2.7109375" style="91"/>
    <col min="63" max="67" width="2.7109375" style="81"/>
    <col min="68" max="280" width="2.7109375" style="80"/>
  </cols>
  <sheetData>
    <row r="1" spans="1:56" ht="12" customHeight="1" thickTop="1" x14ac:dyDescent="0.25">
      <c r="A1" s="411"/>
      <c r="B1" s="411"/>
      <c r="C1" s="411"/>
      <c r="D1" s="412" t="str">
        <f>'Page de garde'!D1:AM3</f>
        <v>Appel à projets commun 2022</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691" t="s">
        <v>240</v>
      </c>
      <c r="AO1" s="692"/>
      <c r="AP1" s="692"/>
      <c r="AQ1" s="692"/>
      <c r="AR1" s="692"/>
      <c r="AS1" s="692"/>
      <c r="AT1" s="692"/>
      <c r="AU1" s="692"/>
      <c r="AV1" s="693"/>
    </row>
    <row r="2" spans="1:56" ht="12" customHeight="1" x14ac:dyDescent="0.25">
      <c r="A2" s="411"/>
      <c r="B2" s="411"/>
      <c r="C2" s="411"/>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694"/>
      <c r="AO2" s="464"/>
      <c r="AP2" s="464"/>
      <c r="AQ2" s="464"/>
      <c r="AR2" s="464"/>
      <c r="AS2" s="464"/>
      <c r="AT2" s="464"/>
      <c r="AU2" s="464"/>
      <c r="AV2" s="695"/>
    </row>
    <row r="3" spans="1:56" ht="12" customHeight="1" thickBot="1" x14ac:dyDescent="0.3">
      <c r="A3" s="411"/>
      <c r="B3" s="411"/>
      <c r="C3" s="411"/>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696"/>
      <c r="AO3" s="697"/>
      <c r="AP3" s="697"/>
      <c r="AQ3" s="697"/>
      <c r="AR3" s="697"/>
      <c r="AS3" s="697"/>
      <c r="AT3" s="697"/>
      <c r="AU3" s="697"/>
      <c r="AV3" s="698"/>
    </row>
    <row r="4" spans="1:56" ht="12" customHeight="1" thickTop="1" x14ac:dyDescent="0.25"/>
    <row r="5" spans="1:56" ht="12" customHeight="1" x14ac:dyDescent="0.25">
      <c r="A5" s="413" t="s">
        <v>165</v>
      </c>
      <c r="B5" s="413"/>
      <c r="C5" s="413"/>
      <c r="D5" s="413"/>
      <c r="E5" s="413"/>
      <c r="F5" s="413"/>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c r="AR5" s="413"/>
      <c r="AS5" s="413"/>
      <c r="AT5" s="413"/>
      <c r="AU5" s="413"/>
      <c r="AV5" s="413"/>
    </row>
    <row r="6" spans="1:56" ht="12" customHeight="1" x14ac:dyDescent="0.25">
      <c r="A6" s="413"/>
      <c r="B6" s="413"/>
      <c r="C6" s="413"/>
      <c r="D6" s="413"/>
      <c r="E6" s="413"/>
      <c r="F6" s="413"/>
      <c r="G6" s="413"/>
      <c r="H6" s="413"/>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row>
    <row r="7" spans="1:56" ht="12" customHeight="1" thickBot="1" x14ac:dyDescent="0.3">
      <c r="A7" s="413"/>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row>
    <row r="8" spans="1:56" ht="12" customHeight="1" x14ac:dyDescent="0.25">
      <c r="B8" s="611" t="str">
        <f>CONCATENATE(Identification!B10)</f>
        <v/>
      </c>
      <c r="C8" s="612"/>
      <c r="D8" s="612"/>
      <c r="E8" s="612"/>
      <c r="F8" s="612"/>
      <c r="G8" s="612"/>
      <c r="H8" s="612"/>
      <c r="I8" s="612"/>
      <c r="J8" s="612"/>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3"/>
    </row>
    <row r="9" spans="1:56" ht="12" customHeight="1" x14ac:dyDescent="0.25">
      <c r="B9" s="614"/>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c r="AT9" s="615"/>
      <c r="AU9" s="616"/>
    </row>
    <row r="10" spans="1:56" ht="12" customHeight="1" x14ac:dyDescent="0.25">
      <c r="B10" s="614"/>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c r="AT10" s="615"/>
      <c r="AU10" s="616"/>
    </row>
    <row r="11" spans="1:56" ht="12" customHeight="1" x14ac:dyDescent="0.25">
      <c r="B11" s="614"/>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5"/>
      <c r="AM11" s="615"/>
      <c r="AN11" s="615"/>
      <c r="AO11" s="615"/>
      <c r="AP11" s="615"/>
      <c r="AQ11" s="615"/>
      <c r="AR11" s="615"/>
      <c r="AS11" s="615"/>
      <c r="AT11" s="615"/>
      <c r="AU11" s="616"/>
    </row>
    <row r="12" spans="1:56" ht="12" customHeight="1" thickBot="1" x14ac:dyDescent="0.3">
      <c r="B12" s="617"/>
      <c r="C12" s="618"/>
      <c r="D12" s="618"/>
      <c r="E12" s="618"/>
      <c r="F12" s="618"/>
      <c r="G12" s="618"/>
      <c r="H12" s="618"/>
      <c r="I12" s="618"/>
      <c r="J12" s="618"/>
      <c r="K12" s="618"/>
      <c r="L12" s="618"/>
      <c r="M12" s="618"/>
      <c r="N12" s="618"/>
      <c r="O12" s="618"/>
      <c r="P12" s="618"/>
      <c r="Q12" s="618"/>
      <c r="R12" s="618"/>
      <c r="S12" s="618"/>
      <c r="T12" s="618"/>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c r="AT12" s="618"/>
      <c r="AU12" s="619"/>
    </row>
    <row r="14" spans="1:56" ht="12" customHeight="1" x14ac:dyDescent="0.25">
      <c r="D14" s="412" t="s">
        <v>771</v>
      </c>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c r="AF14" s="412"/>
      <c r="AG14" s="412"/>
      <c r="AH14" s="412"/>
      <c r="AI14" s="412"/>
      <c r="AJ14" s="412"/>
      <c r="AK14" s="412"/>
      <c r="AL14" s="412"/>
      <c r="AM14" s="412"/>
      <c r="AN14" s="412"/>
      <c r="AO14" s="412"/>
      <c r="AP14" s="412"/>
      <c r="AQ14" s="412"/>
      <c r="AR14" s="412"/>
      <c r="AS14" s="412"/>
      <c r="AT14" s="412"/>
      <c r="AU14" s="412"/>
      <c r="AV14" s="412"/>
      <c r="AW14" s="157"/>
      <c r="AX14" s="157"/>
      <c r="AY14" s="157"/>
      <c r="AZ14" s="157"/>
      <c r="BA14" s="157"/>
      <c r="BB14" s="157"/>
      <c r="BC14" s="157"/>
      <c r="BD14" s="157"/>
    </row>
    <row r="15" spans="1:56" ht="12" customHeight="1" x14ac:dyDescent="0.25">
      <c r="D15" s="412"/>
      <c r="E15" s="412"/>
      <c r="F15" s="412"/>
      <c r="G15" s="412"/>
      <c r="H15" s="412"/>
      <c r="I15" s="412"/>
      <c r="J15" s="412"/>
      <c r="K15" s="412"/>
      <c r="L15" s="412"/>
      <c r="M15" s="412"/>
      <c r="N15" s="412"/>
      <c r="O15" s="412"/>
      <c r="P15" s="412"/>
      <c r="Q15" s="412"/>
      <c r="R15" s="412"/>
      <c r="S15" s="412"/>
      <c r="T15" s="412"/>
      <c r="U15" s="412"/>
      <c r="V15" s="412"/>
      <c r="W15" s="412"/>
      <c r="X15" s="412"/>
      <c r="Y15" s="412"/>
      <c r="Z15" s="412"/>
      <c r="AA15" s="412"/>
      <c r="AB15" s="412"/>
      <c r="AC15" s="412"/>
      <c r="AD15" s="412"/>
      <c r="AE15" s="412"/>
      <c r="AF15" s="412"/>
      <c r="AG15" s="412"/>
      <c r="AH15" s="412"/>
      <c r="AI15" s="412"/>
      <c r="AJ15" s="412"/>
      <c r="AK15" s="412"/>
      <c r="AL15" s="412"/>
      <c r="AM15" s="412"/>
      <c r="AN15" s="412"/>
      <c r="AO15" s="412"/>
      <c r="AP15" s="412"/>
      <c r="AQ15" s="412"/>
      <c r="AR15" s="412"/>
      <c r="AS15" s="412"/>
      <c r="AT15" s="412"/>
      <c r="AU15" s="412"/>
      <c r="AV15" s="412"/>
      <c r="AW15" s="157"/>
      <c r="AX15" s="157"/>
      <c r="AY15" s="157"/>
      <c r="AZ15" s="157"/>
      <c r="BA15" s="157"/>
      <c r="BB15" s="157"/>
      <c r="BC15" s="157"/>
      <c r="BD15" s="157"/>
    </row>
    <row r="17" spans="4:57" ht="12" customHeight="1" x14ac:dyDescent="0.25">
      <c r="D17" s="687"/>
      <c r="E17" s="688"/>
      <c r="F17" s="681" t="s">
        <v>104</v>
      </c>
      <c r="G17" s="681"/>
      <c r="H17" s="681"/>
      <c r="I17" s="681"/>
      <c r="J17" s="681"/>
      <c r="K17" s="681"/>
      <c r="L17" s="681"/>
      <c r="M17" s="681"/>
      <c r="N17" s="681"/>
      <c r="O17" s="681"/>
      <c r="P17" s="681"/>
      <c r="Q17" s="681"/>
      <c r="R17" s="681"/>
      <c r="S17" s="681"/>
      <c r="T17" s="681"/>
      <c r="U17" s="683"/>
      <c r="V17" s="684"/>
      <c r="Z17" s="687"/>
      <c r="AA17" s="688"/>
      <c r="AB17" s="681" t="s">
        <v>773</v>
      </c>
      <c r="AC17" s="681"/>
      <c r="AD17" s="681"/>
      <c r="AE17" s="681"/>
      <c r="AF17" s="681"/>
      <c r="AG17" s="681"/>
      <c r="AH17" s="681"/>
      <c r="AI17" s="681"/>
      <c r="AJ17" s="681"/>
      <c r="AK17" s="681"/>
      <c r="AL17" s="681"/>
      <c r="AM17" s="681"/>
      <c r="AN17" s="681"/>
      <c r="AO17" s="681"/>
      <c r="AP17" s="681"/>
      <c r="AQ17" s="683"/>
      <c r="AR17" s="684"/>
      <c r="AY17" s="705" t="e">
        <f>VLOOKUP(U17,Liste!$A:$B,2,FALSE)</f>
        <v>#N/A</v>
      </c>
      <c r="AZ17" s="705"/>
      <c r="BA17" s="705" t="e">
        <f>VLOOKUP(AQ17,Liste!$A:$B,2,FALSE)</f>
        <v>#N/A</v>
      </c>
      <c r="BB17" s="705"/>
      <c r="BD17" s="705" t="e">
        <f>VLOOKUP(AQ17,Liste!$A:$B,2,FALSE)</f>
        <v>#N/A</v>
      </c>
      <c r="BE17" s="705"/>
    </row>
    <row r="18" spans="4:57" ht="12" customHeight="1" x14ac:dyDescent="0.25">
      <c r="D18" s="689"/>
      <c r="E18" s="690"/>
      <c r="F18" s="682"/>
      <c r="G18" s="682"/>
      <c r="H18" s="682"/>
      <c r="I18" s="682"/>
      <c r="J18" s="682"/>
      <c r="K18" s="682"/>
      <c r="L18" s="682"/>
      <c r="M18" s="682"/>
      <c r="N18" s="682"/>
      <c r="O18" s="682"/>
      <c r="P18" s="682"/>
      <c r="Q18" s="682"/>
      <c r="R18" s="682"/>
      <c r="S18" s="682"/>
      <c r="T18" s="682"/>
      <c r="U18" s="685"/>
      <c r="V18" s="686"/>
      <c r="Z18" s="689"/>
      <c r="AA18" s="690"/>
      <c r="AB18" s="682"/>
      <c r="AC18" s="682"/>
      <c r="AD18" s="682"/>
      <c r="AE18" s="682"/>
      <c r="AF18" s="682"/>
      <c r="AG18" s="682"/>
      <c r="AH18" s="682"/>
      <c r="AI18" s="682"/>
      <c r="AJ18" s="682"/>
      <c r="AK18" s="682"/>
      <c r="AL18" s="682"/>
      <c r="AM18" s="682"/>
      <c r="AN18" s="682"/>
      <c r="AO18" s="682"/>
      <c r="AP18" s="682"/>
      <c r="AQ18" s="685"/>
      <c r="AR18" s="686"/>
      <c r="AY18" s="705"/>
      <c r="AZ18" s="705"/>
      <c r="BA18" s="705"/>
      <c r="BB18" s="705"/>
      <c r="BD18" s="705"/>
      <c r="BE18" s="705"/>
    </row>
    <row r="19" spans="4:57" ht="6.75" customHeight="1" x14ac:dyDescent="0.25"/>
    <row r="20" spans="4:57" ht="12" customHeight="1" x14ac:dyDescent="0.25">
      <c r="D20" s="687"/>
      <c r="E20" s="688"/>
      <c r="F20" s="681" t="s">
        <v>772</v>
      </c>
      <c r="G20" s="681"/>
      <c r="H20" s="681"/>
      <c r="I20" s="681"/>
      <c r="J20" s="681"/>
      <c r="K20" s="681"/>
      <c r="L20" s="681"/>
      <c r="M20" s="681"/>
      <c r="N20" s="681"/>
      <c r="O20" s="681"/>
      <c r="P20" s="681"/>
      <c r="Q20" s="681"/>
      <c r="R20" s="681"/>
      <c r="S20" s="681"/>
      <c r="T20" s="681"/>
      <c r="U20" s="683"/>
      <c r="V20" s="684"/>
      <c r="Z20" s="687"/>
      <c r="AA20" s="688"/>
      <c r="AB20" s="681" t="s">
        <v>774</v>
      </c>
      <c r="AC20" s="681"/>
      <c r="AD20" s="681"/>
      <c r="AE20" s="681"/>
      <c r="AF20" s="681"/>
      <c r="AG20" s="681"/>
      <c r="AH20" s="681"/>
      <c r="AI20" s="681"/>
      <c r="AJ20" s="681"/>
      <c r="AK20" s="681"/>
      <c r="AL20" s="681"/>
      <c r="AM20" s="681"/>
      <c r="AN20" s="681"/>
      <c r="AO20" s="681"/>
      <c r="AP20" s="681"/>
      <c r="AQ20" s="683"/>
      <c r="AR20" s="684"/>
      <c r="AY20" s="705" t="e">
        <f>VLOOKUP(U20,Liste!$A:$B,2,FALSE)</f>
        <v>#N/A</v>
      </c>
      <c r="AZ20" s="705"/>
      <c r="BA20" s="705" t="e">
        <f>VLOOKUP(AQ20,Liste!$A:$B,2,FALSE)</f>
        <v>#N/A</v>
      </c>
      <c r="BB20" s="705"/>
      <c r="BD20" s="705" t="e">
        <f>VLOOKUP(AQ20,Liste!$A:$B,2,FALSE)</f>
        <v>#N/A</v>
      </c>
      <c r="BE20" s="705"/>
    </row>
    <row r="21" spans="4:57" ht="12" customHeight="1" x14ac:dyDescent="0.25">
      <c r="D21" s="689"/>
      <c r="E21" s="690"/>
      <c r="F21" s="682"/>
      <c r="G21" s="682"/>
      <c r="H21" s="682"/>
      <c r="I21" s="682"/>
      <c r="J21" s="682"/>
      <c r="K21" s="682"/>
      <c r="L21" s="682"/>
      <c r="M21" s="682"/>
      <c r="N21" s="682"/>
      <c r="O21" s="682"/>
      <c r="P21" s="682"/>
      <c r="Q21" s="682"/>
      <c r="R21" s="682"/>
      <c r="S21" s="682"/>
      <c r="T21" s="682"/>
      <c r="U21" s="685"/>
      <c r="V21" s="686"/>
      <c r="Z21" s="689"/>
      <c r="AA21" s="690"/>
      <c r="AB21" s="682"/>
      <c r="AC21" s="682"/>
      <c r="AD21" s="682"/>
      <c r="AE21" s="682"/>
      <c r="AF21" s="682"/>
      <c r="AG21" s="682"/>
      <c r="AH21" s="682"/>
      <c r="AI21" s="682"/>
      <c r="AJ21" s="682"/>
      <c r="AK21" s="682"/>
      <c r="AL21" s="682"/>
      <c r="AM21" s="682"/>
      <c r="AN21" s="682"/>
      <c r="AO21" s="682"/>
      <c r="AP21" s="682"/>
      <c r="AQ21" s="685"/>
      <c r="AR21" s="686"/>
      <c r="AY21" s="705"/>
      <c r="AZ21" s="705"/>
      <c r="BA21" s="705"/>
      <c r="BB21" s="705"/>
      <c r="BD21" s="705"/>
      <c r="BE21" s="705"/>
    </row>
    <row r="22" spans="4:57" ht="6.75" customHeight="1" x14ac:dyDescent="0.25"/>
    <row r="23" spans="4:57" ht="12" customHeight="1" x14ac:dyDescent="0.25">
      <c r="D23" s="687"/>
      <c r="E23" s="688"/>
      <c r="F23" s="681" t="s">
        <v>109</v>
      </c>
      <c r="G23" s="681"/>
      <c r="H23" s="681"/>
      <c r="I23" s="681"/>
      <c r="J23" s="681"/>
      <c r="K23" s="681"/>
      <c r="L23" s="681"/>
      <c r="M23" s="681"/>
      <c r="N23" s="681"/>
      <c r="O23" s="681"/>
      <c r="P23" s="681"/>
      <c r="Q23" s="681"/>
      <c r="R23" s="681"/>
      <c r="S23" s="681"/>
      <c r="T23" s="681"/>
      <c r="U23" s="683"/>
      <c r="V23" s="684"/>
      <c r="Z23" s="687"/>
      <c r="AA23" s="688"/>
      <c r="AB23" s="681" t="s">
        <v>130</v>
      </c>
      <c r="AC23" s="681"/>
      <c r="AD23" s="681"/>
      <c r="AE23" s="681"/>
      <c r="AF23" s="681"/>
      <c r="AG23" s="681"/>
      <c r="AH23" s="681"/>
      <c r="AI23" s="681"/>
      <c r="AJ23" s="681"/>
      <c r="AK23" s="681"/>
      <c r="AL23" s="681"/>
      <c r="AM23" s="681"/>
      <c r="AN23" s="681"/>
      <c r="AO23" s="681"/>
      <c r="AP23" s="681"/>
      <c r="AQ23" s="683"/>
      <c r="AR23" s="684"/>
      <c r="AY23" s="705" t="e">
        <f>VLOOKUP(U23,Liste!$A:$B,2,FALSE)</f>
        <v>#N/A</v>
      </c>
      <c r="AZ23" s="705"/>
      <c r="BA23" s="705" t="e">
        <f>VLOOKUP(AQ23,Liste!$A:$B,2,FALSE)</f>
        <v>#N/A</v>
      </c>
      <c r="BB23" s="705"/>
      <c r="BD23" s="705" t="e">
        <f>VLOOKUP(AQ23,Liste!$A:$B,2,FALSE)</f>
        <v>#N/A</v>
      </c>
      <c r="BE23" s="705"/>
    </row>
    <row r="24" spans="4:57" ht="12" customHeight="1" x14ac:dyDescent="0.25">
      <c r="D24" s="689"/>
      <c r="E24" s="690"/>
      <c r="F24" s="682"/>
      <c r="G24" s="682"/>
      <c r="H24" s="682"/>
      <c r="I24" s="682"/>
      <c r="J24" s="682"/>
      <c r="K24" s="682"/>
      <c r="L24" s="682"/>
      <c r="M24" s="682"/>
      <c r="N24" s="682"/>
      <c r="O24" s="682"/>
      <c r="P24" s="682"/>
      <c r="Q24" s="682"/>
      <c r="R24" s="682"/>
      <c r="S24" s="682"/>
      <c r="T24" s="682"/>
      <c r="U24" s="685"/>
      <c r="V24" s="686"/>
      <c r="Z24" s="689"/>
      <c r="AA24" s="690"/>
      <c r="AB24" s="682"/>
      <c r="AC24" s="682"/>
      <c r="AD24" s="682"/>
      <c r="AE24" s="682"/>
      <c r="AF24" s="682"/>
      <c r="AG24" s="682"/>
      <c r="AH24" s="682"/>
      <c r="AI24" s="682"/>
      <c r="AJ24" s="682"/>
      <c r="AK24" s="682"/>
      <c r="AL24" s="682"/>
      <c r="AM24" s="682"/>
      <c r="AN24" s="682"/>
      <c r="AO24" s="682"/>
      <c r="AP24" s="682"/>
      <c r="AQ24" s="685"/>
      <c r="AR24" s="686"/>
      <c r="AY24" s="705"/>
      <c r="AZ24" s="705"/>
      <c r="BA24" s="705"/>
      <c r="BB24" s="705"/>
      <c r="BD24" s="705"/>
      <c r="BE24" s="705"/>
    </row>
    <row r="25" spans="4:57" ht="6.75" customHeight="1" x14ac:dyDescent="0.25"/>
    <row r="26" spans="4:57" ht="12" customHeight="1" x14ac:dyDescent="0.25">
      <c r="D26" s="687"/>
      <c r="E26" s="688"/>
      <c r="F26" s="681" t="s">
        <v>116</v>
      </c>
      <c r="G26" s="681"/>
      <c r="H26" s="681"/>
      <c r="I26" s="681"/>
      <c r="J26" s="681"/>
      <c r="K26" s="681"/>
      <c r="L26" s="681"/>
      <c r="M26" s="681"/>
      <c r="N26" s="681"/>
      <c r="O26" s="681"/>
      <c r="P26" s="681"/>
      <c r="Q26" s="681"/>
      <c r="R26" s="681"/>
      <c r="S26" s="681"/>
      <c r="T26" s="681"/>
      <c r="U26" s="683"/>
      <c r="V26" s="684"/>
      <c r="Z26" s="687"/>
      <c r="AA26" s="688"/>
      <c r="AB26" s="681" t="s">
        <v>112</v>
      </c>
      <c r="AC26" s="681"/>
      <c r="AD26" s="681"/>
      <c r="AE26" s="681"/>
      <c r="AF26" s="681"/>
      <c r="AG26" s="681"/>
      <c r="AH26" s="681"/>
      <c r="AI26" s="681"/>
      <c r="AJ26" s="681"/>
      <c r="AK26" s="681"/>
      <c r="AL26" s="681"/>
      <c r="AM26" s="681"/>
      <c r="AN26" s="681"/>
      <c r="AO26" s="681"/>
      <c r="AP26" s="681"/>
      <c r="AQ26" s="683"/>
      <c r="AR26" s="684"/>
      <c r="AY26" s="705" t="e">
        <f>VLOOKUP(U26,Liste!$A:$B,2,FALSE)</f>
        <v>#N/A</v>
      </c>
      <c r="AZ26" s="705"/>
      <c r="BA26" s="705" t="e">
        <f>VLOOKUP(AQ26,Liste!$A:$B,2,FALSE)</f>
        <v>#N/A</v>
      </c>
      <c r="BB26" s="705"/>
      <c r="BD26" s="705" t="e">
        <f>VLOOKUP(AQ26,Liste!$A:$B,2,FALSE)</f>
        <v>#N/A</v>
      </c>
      <c r="BE26" s="705"/>
    </row>
    <row r="27" spans="4:57" ht="12" customHeight="1" x14ac:dyDescent="0.25">
      <c r="D27" s="689"/>
      <c r="E27" s="690"/>
      <c r="F27" s="682"/>
      <c r="G27" s="682"/>
      <c r="H27" s="682"/>
      <c r="I27" s="682"/>
      <c r="J27" s="682"/>
      <c r="K27" s="682"/>
      <c r="L27" s="682"/>
      <c r="M27" s="682"/>
      <c r="N27" s="682"/>
      <c r="O27" s="682"/>
      <c r="P27" s="682"/>
      <c r="Q27" s="682"/>
      <c r="R27" s="682"/>
      <c r="S27" s="682"/>
      <c r="T27" s="682"/>
      <c r="U27" s="685"/>
      <c r="V27" s="686"/>
      <c r="Z27" s="689"/>
      <c r="AA27" s="690"/>
      <c r="AB27" s="682"/>
      <c r="AC27" s="682"/>
      <c r="AD27" s="682"/>
      <c r="AE27" s="682"/>
      <c r="AF27" s="682"/>
      <c r="AG27" s="682"/>
      <c r="AH27" s="682"/>
      <c r="AI27" s="682"/>
      <c r="AJ27" s="682"/>
      <c r="AK27" s="682"/>
      <c r="AL27" s="682"/>
      <c r="AM27" s="682"/>
      <c r="AN27" s="682"/>
      <c r="AO27" s="682"/>
      <c r="AP27" s="682"/>
      <c r="AQ27" s="685"/>
      <c r="AR27" s="686"/>
      <c r="AY27" s="705"/>
      <c r="AZ27" s="705"/>
      <c r="BA27" s="705"/>
      <c r="BB27" s="705"/>
      <c r="BD27" s="705"/>
      <c r="BE27" s="705"/>
    </row>
    <row r="28" spans="4:57" ht="6.75" customHeight="1" x14ac:dyDescent="0.25"/>
    <row r="29" spans="4:57" ht="12" customHeight="1" x14ac:dyDescent="0.25">
      <c r="D29" s="687"/>
      <c r="E29" s="688"/>
      <c r="F29" s="681" t="s">
        <v>111</v>
      </c>
      <c r="G29" s="681"/>
      <c r="H29" s="681"/>
      <c r="I29" s="681"/>
      <c r="J29" s="681"/>
      <c r="K29" s="681"/>
      <c r="L29" s="681"/>
      <c r="M29" s="681"/>
      <c r="N29" s="681"/>
      <c r="O29" s="681"/>
      <c r="P29" s="681"/>
      <c r="Q29" s="681"/>
      <c r="R29" s="681"/>
      <c r="S29" s="681"/>
      <c r="T29" s="681"/>
      <c r="U29" s="683"/>
      <c r="V29" s="684"/>
      <c r="AY29" s="705" t="e">
        <f>VLOOKUP(U29,Liste!$A:$B,2,FALSE)</f>
        <v>#N/A</v>
      </c>
      <c r="AZ29" s="705"/>
      <c r="BA29" s="705" t="e">
        <f>VLOOKUP(AQ29,Liste!$A:$B,2,FALSE)</f>
        <v>#N/A</v>
      </c>
      <c r="BB29" s="705"/>
      <c r="BD29" s="705"/>
      <c r="BE29" s="705"/>
    </row>
    <row r="30" spans="4:57" ht="12" customHeight="1" x14ac:dyDescent="0.25">
      <c r="D30" s="689"/>
      <c r="E30" s="690"/>
      <c r="F30" s="682"/>
      <c r="G30" s="682"/>
      <c r="H30" s="682"/>
      <c r="I30" s="682"/>
      <c r="J30" s="682"/>
      <c r="K30" s="682"/>
      <c r="L30" s="682"/>
      <c r="M30" s="682"/>
      <c r="N30" s="682"/>
      <c r="O30" s="682"/>
      <c r="P30" s="682"/>
      <c r="Q30" s="682"/>
      <c r="R30" s="682"/>
      <c r="S30" s="682"/>
      <c r="T30" s="682"/>
      <c r="U30" s="685"/>
      <c r="V30" s="686"/>
      <c r="AY30" s="705"/>
      <c r="AZ30" s="705"/>
      <c r="BA30" s="705"/>
      <c r="BB30" s="705"/>
      <c r="BD30" s="705"/>
      <c r="BE30" s="705"/>
    </row>
    <row r="31" spans="4:57" ht="6.75" customHeight="1" x14ac:dyDescent="0.25"/>
    <row r="32" spans="4:57" ht="12" customHeight="1" x14ac:dyDescent="0.25">
      <c r="D32" s="687"/>
      <c r="E32" s="688"/>
      <c r="F32" s="681" t="s">
        <v>110</v>
      </c>
      <c r="G32" s="681"/>
      <c r="H32" s="681"/>
      <c r="I32" s="681"/>
      <c r="J32" s="681"/>
      <c r="K32" s="681"/>
      <c r="L32" s="681"/>
      <c r="M32" s="681"/>
      <c r="N32" s="681"/>
      <c r="O32" s="681"/>
      <c r="P32" s="681"/>
      <c r="Q32" s="681"/>
      <c r="R32" s="681"/>
      <c r="S32" s="681"/>
      <c r="T32" s="681"/>
      <c r="U32" s="683"/>
      <c r="V32" s="684"/>
      <c r="Z32" s="687"/>
      <c r="AA32" s="688"/>
      <c r="AB32" s="699" t="s">
        <v>852</v>
      </c>
      <c r="AC32" s="699"/>
      <c r="AD32" s="699"/>
      <c r="AE32" s="699"/>
      <c r="AF32" s="699"/>
      <c r="AG32" s="699"/>
      <c r="AH32" s="701"/>
      <c r="AI32" s="681"/>
      <c r="AJ32" s="681"/>
      <c r="AK32" s="681"/>
      <c r="AL32" s="681"/>
      <c r="AM32" s="681"/>
      <c r="AN32" s="681"/>
      <c r="AO32" s="681"/>
      <c r="AP32" s="681"/>
      <c r="AQ32" s="681"/>
      <c r="AR32" s="702"/>
      <c r="AY32" s="705" t="e">
        <f>VLOOKUP(U32,Liste!$A:$B,2,FALSE)</f>
        <v>#N/A</v>
      </c>
      <c r="AZ32" s="705"/>
      <c r="BA32" s="705" t="e">
        <f>VLOOKUP(AQ32,Liste!$A:$B,2,FALSE)</f>
        <v>#N/A</v>
      </c>
      <c r="BB32" s="705"/>
      <c r="BD32" s="705">
        <f>IF(AH32=0,0,1)</f>
        <v>0</v>
      </c>
      <c r="BE32" s="705"/>
    </row>
    <row r="33" spans="1:57" ht="12" customHeight="1" x14ac:dyDescent="0.25">
      <c r="D33" s="689"/>
      <c r="E33" s="690"/>
      <c r="F33" s="682"/>
      <c r="G33" s="682"/>
      <c r="H33" s="682"/>
      <c r="I33" s="682"/>
      <c r="J33" s="682"/>
      <c r="K33" s="682"/>
      <c r="L33" s="682"/>
      <c r="M33" s="682"/>
      <c r="N33" s="682"/>
      <c r="O33" s="682"/>
      <c r="P33" s="682"/>
      <c r="Q33" s="682"/>
      <c r="R33" s="682"/>
      <c r="S33" s="682"/>
      <c r="T33" s="682"/>
      <c r="U33" s="685"/>
      <c r="V33" s="686"/>
      <c r="Z33" s="689"/>
      <c r="AA33" s="690"/>
      <c r="AB33" s="700"/>
      <c r="AC33" s="700"/>
      <c r="AD33" s="700"/>
      <c r="AE33" s="700"/>
      <c r="AF33" s="700"/>
      <c r="AG33" s="700"/>
      <c r="AH33" s="703"/>
      <c r="AI33" s="682"/>
      <c r="AJ33" s="682"/>
      <c r="AK33" s="682"/>
      <c r="AL33" s="682"/>
      <c r="AM33" s="682"/>
      <c r="AN33" s="682"/>
      <c r="AO33" s="682"/>
      <c r="AP33" s="682"/>
      <c r="AQ33" s="682"/>
      <c r="AR33" s="704"/>
      <c r="AY33" s="705"/>
      <c r="AZ33" s="705"/>
      <c r="BA33" s="705"/>
      <c r="BB33" s="705"/>
      <c r="BD33" s="705"/>
      <c r="BE33" s="705"/>
    </row>
    <row r="34" spans="1:57" ht="6.75" customHeight="1" x14ac:dyDescent="0.25"/>
    <row r="35" spans="1:57" ht="12" customHeight="1" x14ac:dyDescent="0.25">
      <c r="D35" s="411"/>
      <c r="E35" s="411"/>
      <c r="F35" s="713"/>
      <c r="G35" s="713"/>
      <c r="H35" s="713"/>
      <c r="I35" s="713"/>
      <c r="J35" s="713"/>
      <c r="K35" s="713"/>
      <c r="L35" s="713"/>
      <c r="M35" s="713"/>
      <c r="N35" s="713"/>
      <c r="O35" s="713"/>
      <c r="P35" s="713"/>
      <c r="Q35" s="713"/>
      <c r="R35" s="713"/>
      <c r="S35" s="713"/>
      <c r="T35" s="713"/>
      <c r="U35" s="536"/>
      <c r="V35" s="536"/>
      <c r="Z35" s="411"/>
      <c r="AA35" s="411"/>
      <c r="AQ35" s="712"/>
      <c r="AR35" s="712"/>
      <c r="AY35" s="705"/>
      <c r="AZ35" s="705"/>
      <c r="BA35" s="705" t="e">
        <f>VLOOKUP(AQ35,Liste!$A:$B,2,FALSE)</f>
        <v>#N/A</v>
      </c>
      <c r="BB35" s="705"/>
    </row>
    <row r="36" spans="1:57" ht="12" customHeight="1" x14ac:dyDescent="0.25">
      <c r="D36" s="411"/>
      <c r="E36" s="411"/>
      <c r="F36" s="713"/>
      <c r="G36" s="713"/>
      <c r="H36" s="713"/>
      <c r="I36" s="713"/>
      <c r="J36" s="713"/>
      <c r="K36" s="713"/>
      <c r="L36" s="713"/>
      <c r="M36" s="713"/>
      <c r="N36" s="713"/>
      <c r="O36" s="713"/>
      <c r="P36" s="713"/>
      <c r="Q36" s="713"/>
      <c r="R36" s="713"/>
      <c r="S36" s="713"/>
      <c r="T36" s="713"/>
      <c r="U36" s="536"/>
      <c r="V36" s="536"/>
      <c r="Z36" s="411"/>
      <c r="AA36" s="411"/>
      <c r="AQ36" s="712"/>
      <c r="AR36" s="712"/>
      <c r="AY36" s="705"/>
      <c r="AZ36" s="705"/>
      <c r="BA36" s="705"/>
      <c r="BB36" s="705"/>
    </row>
    <row r="37" spans="1:57" ht="6.75" customHeight="1" x14ac:dyDescent="0.25"/>
    <row r="38" spans="1:57" ht="12" customHeight="1" x14ac:dyDescent="0.25">
      <c r="D38" s="411"/>
      <c r="E38" s="411"/>
      <c r="F38" s="713"/>
      <c r="G38" s="713"/>
      <c r="H38" s="713"/>
      <c r="I38" s="713"/>
      <c r="J38" s="713"/>
      <c r="K38" s="713"/>
      <c r="L38" s="713"/>
      <c r="M38" s="713"/>
      <c r="N38" s="713"/>
      <c r="O38" s="713"/>
      <c r="P38" s="713"/>
      <c r="Q38" s="713"/>
      <c r="R38" s="713"/>
      <c r="S38" s="713"/>
      <c r="T38" s="713"/>
      <c r="U38" s="536"/>
      <c r="V38" s="536"/>
      <c r="Z38" s="411"/>
      <c r="AA38" s="411"/>
      <c r="AQ38" s="712"/>
      <c r="AR38" s="712"/>
      <c r="AY38" s="705"/>
      <c r="AZ38" s="705"/>
      <c r="BA38" s="705" t="e">
        <f>VLOOKUP(AQ38,Liste!$A:$B,2,FALSE)</f>
        <v>#N/A</v>
      </c>
      <c r="BB38" s="705"/>
    </row>
    <row r="39" spans="1:57" ht="12" customHeight="1" x14ac:dyDescent="0.25">
      <c r="D39" s="411"/>
      <c r="E39" s="411"/>
      <c r="F39" s="713"/>
      <c r="G39" s="713"/>
      <c r="H39" s="713"/>
      <c r="I39" s="713"/>
      <c r="J39" s="713"/>
      <c r="K39" s="713"/>
      <c r="L39" s="713"/>
      <c r="M39" s="713"/>
      <c r="N39" s="713"/>
      <c r="O39" s="713"/>
      <c r="P39" s="713"/>
      <c r="Q39" s="713"/>
      <c r="R39" s="713"/>
      <c r="S39" s="713"/>
      <c r="T39" s="713"/>
      <c r="U39" s="536"/>
      <c r="V39" s="536"/>
      <c r="Z39" s="411"/>
      <c r="AA39" s="411"/>
      <c r="AQ39" s="712"/>
      <c r="AR39" s="712"/>
      <c r="AY39" s="705"/>
      <c r="AZ39" s="705"/>
      <c r="BA39" s="705"/>
      <c r="BB39" s="705"/>
    </row>
    <row r="41" spans="1:57" ht="12" customHeight="1" x14ac:dyDescent="0.25">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row>
    <row r="43" spans="1:57" ht="12" customHeight="1" x14ac:dyDescent="0.25">
      <c r="A43" s="440" t="s">
        <v>206</v>
      </c>
      <c r="B43" s="440"/>
      <c r="C43" s="440"/>
      <c r="D43" s="440"/>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40"/>
      <c r="AO43" s="440"/>
      <c r="AP43" s="440"/>
      <c r="AQ43" s="440"/>
      <c r="AR43" s="440"/>
      <c r="AS43" s="440"/>
      <c r="AT43" s="440"/>
      <c r="AU43" s="440"/>
      <c r="AV43" s="440"/>
    </row>
    <row r="44" spans="1:57" ht="12" customHeight="1" x14ac:dyDescent="0.25">
      <c r="A44" s="118"/>
      <c r="B44" s="118"/>
      <c r="C44" s="118"/>
      <c r="D44" s="118"/>
      <c r="E44" s="118"/>
      <c r="F44" s="118"/>
      <c r="G44" s="118"/>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row>
    <row r="45" spans="1:57" ht="12" customHeight="1" thickBot="1" x14ac:dyDescent="0.3">
      <c r="A45" s="118"/>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row>
    <row r="46" spans="1:57" ht="12" customHeight="1" thickTop="1" x14ac:dyDescent="0.25">
      <c r="A46" s="411"/>
      <c r="B46" s="411"/>
      <c r="C46" s="411"/>
      <c r="D46" s="412" t="str">
        <f>D1</f>
        <v>Appel à projets commun 2022</v>
      </c>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691" t="s">
        <v>240</v>
      </c>
      <c r="AO46" s="692"/>
      <c r="AP46" s="692"/>
      <c r="AQ46" s="692"/>
      <c r="AR46" s="692"/>
      <c r="AS46" s="692"/>
      <c r="AT46" s="692"/>
      <c r="AU46" s="692"/>
      <c r="AV46" s="693"/>
    </row>
    <row r="47" spans="1:57" ht="12" customHeight="1" x14ac:dyDescent="0.25">
      <c r="A47" s="411"/>
      <c r="B47" s="411"/>
      <c r="C47" s="411"/>
      <c r="D47" s="412"/>
      <c r="E47" s="412"/>
      <c r="F47" s="412"/>
      <c r="G47" s="412"/>
      <c r="H47" s="412"/>
      <c r="I47" s="412"/>
      <c r="J47" s="412"/>
      <c r="K47" s="412"/>
      <c r="L47" s="412"/>
      <c r="M47" s="412"/>
      <c r="N47" s="412"/>
      <c r="O47" s="412"/>
      <c r="P47" s="412"/>
      <c r="Q47" s="412"/>
      <c r="R47" s="412"/>
      <c r="S47" s="412"/>
      <c r="T47" s="412"/>
      <c r="U47" s="412"/>
      <c r="V47" s="412"/>
      <c r="W47" s="412"/>
      <c r="X47" s="412"/>
      <c r="Y47" s="412"/>
      <c r="Z47" s="412"/>
      <c r="AA47" s="412"/>
      <c r="AB47" s="412"/>
      <c r="AC47" s="412"/>
      <c r="AD47" s="412"/>
      <c r="AE47" s="412"/>
      <c r="AF47" s="412"/>
      <c r="AG47" s="412"/>
      <c r="AH47" s="412"/>
      <c r="AI47" s="412"/>
      <c r="AJ47" s="412"/>
      <c r="AK47" s="412"/>
      <c r="AL47" s="412"/>
      <c r="AM47" s="412"/>
      <c r="AN47" s="694"/>
      <c r="AO47" s="464"/>
      <c r="AP47" s="464"/>
      <c r="AQ47" s="464"/>
      <c r="AR47" s="464"/>
      <c r="AS47" s="464"/>
      <c r="AT47" s="464"/>
      <c r="AU47" s="464"/>
      <c r="AV47" s="695"/>
    </row>
    <row r="48" spans="1:57" ht="12" customHeight="1" thickBot="1" x14ac:dyDescent="0.3">
      <c r="A48" s="411"/>
      <c r="B48" s="411"/>
      <c r="C48" s="411"/>
      <c r="D48" s="412"/>
      <c r="E48" s="412"/>
      <c r="F48" s="412"/>
      <c r="G48" s="412"/>
      <c r="H48" s="412"/>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c r="AI48" s="412"/>
      <c r="AJ48" s="412"/>
      <c r="AK48" s="412"/>
      <c r="AL48" s="412"/>
      <c r="AM48" s="412"/>
      <c r="AN48" s="696"/>
      <c r="AO48" s="697"/>
      <c r="AP48" s="697"/>
      <c r="AQ48" s="697"/>
      <c r="AR48" s="697"/>
      <c r="AS48" s="697"/>
      <c r="AT48" s="697"/>
      <c r="AU48" s="697"/>
      <c r="AV48" s="698"/>
    </row>
    <row r="49" spans="3:56" ht="12" customHeight="1" thickTop="1" x14ac:dyDescent="0.25"/>
    <row r="50" spans="3:56" ht="12" customHeight="1" thickBot="1" x14ac:dyDescent="0.3"/>
    <row r="51" spans="3:56" ht="16.5" customHeight="1" x14ac:dyDescent="0.25">
      <c r="D51" s="412" t="s">
        <v>207</v>
      </c>
      <c r="E51" s="412"/>
      <c r="F51" s="412"/>
      <c r="G51" s="412"/>
      <c r="H51" s="412"/>
      <c r="I51" s="412"/>
      <c r="J51" s="412"/>
      <c r="K51" s="412"/>
      <c r="L51" s="412"/>
      <c r="M51" s="412"/>
      <c r="N51" s="412"/>
      <c r="O51" s="412"/>
      <c r="P51" s="412"/>
      <c r="Q51" s="71"/>
      <c r="R51" s="71"/>
      <c r="S51" s="706" t="s">
        <v>29</v>
      </c>
      <c r="T51" s="707"/>
      <c r="U51" s="707"/>
      <c r="V51" s="707"/>
      <c r="W51" s="707"/>
      <c r="X51" s="708"/>
      <c r="Y51" s="71"/>
      <c r="Z51" s="536"/>
      <c r="AA51" s="536"/>
      <c r="AB51" s="71"/>
      <c r="AC51" s="706" t="s">
        <v>208</v>
      </c>
      <c r="AD51" s="707"/>
      <c r="AE51" s="707"/>
      <c r="AF51" s="707"/>
      <c r="AG51" s="707"/>
      <c r="AH51" s="708"/>
      <c r="AI51" s="71"/>
      <c r="AJ51" s="536"/>
      <c r="AK51" s="536"/>
      <c r="AL51" s="71"/>
      <c r="AM51" s="706" t="s">
        <v>31</v>
      </c>
      <c r="AN51" s="707"/>
      <c r="AO51" s="707"/>
      <c r="AP51" s="707"/>
      <c r="AQ51" s="707"/>
      <c r="AR51" s="708"/>
      <c r="AS51" s="71"/>
      <c r="AT51" s="536"/>
      <c r="AU51" s="536"/>
      <c r="AX51" s="705" t="e">
        <f>VLOOKUP(Z51,Liste!$A:$B,2,FALSE)</f>
        <v>#N/A</v>
      </c>
      <c r="AY51" s="705"/>
      <c r="AZ51" s="705" t="e">
        <f>VLOOKUP(AJ51,Liste!$A:$B,2,FALSE)</f>
        <v>#N/A</v>
      </c>
      <c r="BA51" s="705"/>
      <c r="BB51" s="705" t="e">
        <f>VLOOKUP(AT51,Liste!$A:$B,2,FALSE)</f>
        <v>#N/A</v>
      </c>
      <c r="BC51" s="705"/>
      <c r="BD51" s="157"/>
    </row>
    <row r="52" spans="3:56" ht="16.5" customHeight="1" thickBot="1" x14ac:dyDescent="0.3">
      <c r="D52" s="412"/>
      <c r="E52" s="412"/>
      <c r="F52" s="412"/>
      <c r="G52" s="412"/>
      <c r="H52" s="412"/>
      <c r="I52" s="412"/>
      <c r="J52" s="412"/>
      <c r="K52" s="412"/>
      <c r="L52" s="412"/>
      <c r="M52" s="412"/>
      <c r="N52" s="412"/>
      <c r="O52" s="412"/>
      <c r="P52" s="412"/>
      <c r="Q52" s="71"/>
      <c r="R52" s="71"/>
      <c r="S52" s="709"/>
      <c r="T52" s="710"/>
      <c r="U52" s="710"/>
      <c r="V52" s="710"/>
      <c r="W52" s="710"/>
      <c r="X52" s="711"/>
      <c r="Y52" s="71"/>
      <c r="Z52" s="536"/>
      <c r="AA52" s="536"/>
      <c r="AB52" s="71"/>
      <c r="AC52" s="709"/>
      <c r="AD52" s="710"/>
      <c r="AE52" s="710"/>
      <c r="AF52" s="710"/>
      <c r="AG52" s="710"/>
      <c r="AH52" s="711"/>
      <c r="AI52" s="71"/>
      <c r="AJ52" s="536"/>
      <c r="AK52" s="536"/>
      <c r="AL52" s="71"/>
      <c r="AM52" s="709"/>
      <c r="AN52" s="710"/>
      <c r="AO52" s="710"/>
      <c r="AP52" s="710"/>
      <c r="AQ52" s="710"/>
      <c r="AR52" s="711"/>
      <c r="AS52" s="71"/>
      <c r="AT52" s="536"/>
      <c r="AU52" s="536"/>
      <c r="AX52" s="705"/>
      <c r="AY52" s="705"/>
      <c r="AZ52" s="705"/>
      <c r="BA52" s="705"/>
      <c r="BB52" s="705"/>
      <c r="BC52" s="705"/>
      <c r="BD52" s="157"/>
    </row>
    <row r="54" spans="3:56" ht="12" customHeight="1" x14ac:dyDescent="0.25">
      <c r="D54" s="412" t="s">
        <v>956</v>
      </c>
      <c r="E54" s="412"/>
      <c r="F54" s="412"/>
      <c r="G54" s="412"/>
      <c r="H54" s="412"/>
      <c r="I54" s="412"/>
      <c r="J54" s="412"/>
      <c r="K54" s="412"/>
      <c r="L54" s="412"/>
      <c r="M54" s="412"/>
      <c r="N54" s="412"/>
      <c r="O54" s="412"/>
      <c r="P54" s="412"/>
      <c r="Q54" s="412"/>
      <c r="R54" s="412"/>
      <c r="S54" s="412"/>
      <c r="T54" s="412"/>
      <c r="U54" s="412"/>
      <c r="V54" s="412"/>
      <c r="W54" s="412"/>
      <c r="X54" s="412"/>
      <c r="Y54" s="71"/>
      <c r="Z54" s="536"/>
      <c r="AA54" s="536"/>
      <c r="AB54" s="71"/>
      <c r="AC54" s="71"/>
      <c r="AD54" s="71"/>
      <c r="AE54" s="71"/>
      <c r="AF54" s="71"/>
      <c r="AG54" s="71"/>
      <c r="AH54" s="71"/>
      <c r="AI54" s="71"/>
      <c r="AJ54" s="71"/>
      <c r="AK54" s="71"/>
      <c r="AL54" s="71"/>
      <c r="AM54" s="71"/>
      <c r="AN54" s="71"/>
      <c r="AO54" s="71"/>
      <c r="AP54" s="71"/>
      <c r="AQ54" s="71"/>
      <c r="AR54" s="71"/>
      <c r="AS54" s="71"/>
      <c r="AT54" s="71"/>
      <c r="AU54" s="71"/>
      <c r="AV54" s="71"/>
      <c r="AW54" s="157"/>
      <c r="AX54" s="157"/>
      <c r="AY54" s="157"/>
      <c r="AZ54" s="157"/>
      <c r="BA54" s="157"/>
      <c r="BB54" s="157"/>
      <c r="BC54" s="157"/>
      <c r="BD54" s="157"/>
    </row>
    <row r="55" spans="3:56" ht="12" customHeight="1" x14ac:dyDescent="0.25">
      <c r="D55" s="412"/>
      <c r="E55" s="412"/>
      <c r="F55" s="412"/>
      <c r="G55" s="412"/>
      <c r="H55" s="412"/>
      <c r="I55" s="412"/>
      <c r="J55" s="412"/>
      <c r="K55" s="412"/>
      <c r="L55" s="412"/>
      <c r="M55" s="412"/>
      <c r="N55" s="412"/>
      <c r="O55" s="412"/>
      <c r="P55" s="412"/>
      <c r="Q55" s="412"/>
      <c r="R55" s="412"/>
      <c r="S55" s="412"/>
      <c r="T55" s="412"/>
      <c r="U55" s="412"/>
      <c r="V55" s="412"/>
      <c r="W55" s="412"/>
      <c r="X55" s="412"/>
      <c r="Y55" s="71"/>
      <c r="Z55" s="536"/>
      <c r="AA55" s="536"/>
      <c r="AB55" s="71"/>
      <c r="AC55" s="71"/>
      <c r="AD55" s="71"/>
      <c r="AE55" s="71"/>
      <c r="AF55" s="71"/>
      <c r="AG55" s="71"/>
      <c r="AH55" s="71"/>
      <c r="AI55" s="71"/>
      <c r="AJ55" s="71"/>
      <c r="AK55" s="71"/>
      <c r="AL55" s="71"/>
      <c r="AM55" s="71"/>
      <c r="AN55" s="71"/>
      <c r="AO55" s="71"/>
      <c r="AP55" s="71"/>
      <c r="AQ55" s="71"/>
      <c r="AR55" s="71"/>
      <c r="AS55" s="71"/>
      <c r="AT55" s="71"/>
      <c r="AU55" s="71"/>
      <c r="AV55" s="71"/>
      <c r="AW55" s="157"/>
      <c r="AX55" s="157"/>
      <c r="AY55" s="157"/>
      <c r="AZ55" s="157"/>
      <c r="BA55" s="157"/>
      <c r="BB55" s="157"/>
      <c r="BC55" s="157"/>
      <c r="BD55" s="157"/>
    </row>
    <row r="57" spans="3:56" ht="12" customHeight="1" x14ac:dyDescent="0.25">
      <c r="D57" s="412" t="str">
        <f>IF(Z54="Oui","Modalités générales de fonctionnement (dont participation des bénéficiaires)","Modalités générales de fonctionnement")</f>
        <v>Modalités générales de fonctionnement</v>
      </c>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12"/>
      <c r="AC57" s="412"/>
      <c r="AD57" s="412"/>
      <c r="AE57" s="412"/>
      <c r="AF57" s="412"/>
      <c r="AG57" s="412"/>
      <c r="AH57" s="412"/>
      <c r="AI57" s="412"/>
      <c r="AJ57" s="412"/>
      <c r="AK57" s="412"/>
      <c r="AL57" s="412"/>
      <c r="AM57" s="412"/>
      <c r="AN57" s="412"/>
      <c r="AO57" s="412"/>
      <c r="AP57" s="412"/>
      <c r="AQ57" s="412"/>
      <c r="AR57" s="412"/>
      <c r="AS57" s="412"/>
      <c r="AT57" s="412"/>
      <c r="AU57" s="412"/>
      <c r="AV57" s="412"/>
      <c r="AW57" s="157"/>
      <c r="AX57" s="157"/>
      <c r="AY57" s="157"/>
      <c r="AZ57" s="157"/>
      <c r="BA57" s="157"/>
      <c r="BB57" s="157"/>
      <c r="BC57" s="157"/>
      <c r="BD57" s="157"/>
    </row>
    <row r="58" spans="3:56" ht="12" customHeight="1" x14ac:dyDescent="0.25">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2"/>
      <c r="AG58" s="412"/>
      <c r="AH58" s="412"/>
      <c r="AI58" s="412"/>
      <c r="AJ58" s="412"/>
      <c r="AK58" s="412"/>
      <c r="AL58" s="412"/>
      <c r="AM58" s="412"/>
      <c r="AN58" s="412"/>
      <c r="AO58" s="412"/>
      <c r="AP58" s="412"/>
      <c r="AQ58" s="412"/>
      <c r="AR58" s="412"/>
      <c r="AS58" s="412"/>
      <c r="AT58" s="412"/>
      <c r="AU58" s="412"/>
      <c r="AV58" s="412"/>
      <c r="AW58" s="157"/>
      <c r="AX58" s="157"/>
      <c r="AY58" s="157"/>
      <c r="AZ58" s="157"/>
      <c r="BA58" s="157"/>
      <c r="BB58" s="157"/>
      <c r="BC58" s="157"/>
      <c r="BD58" s="157"/>
    </row>
    <row r="59" spans="3:56" ht="12" customHeight="1" thickBot="1" x14ac:dyDescent="0.3"/>
    <row r="60" spans="3:56" ht="12" customHeight="1" x14ac:dyDescent="0.25">
      <c r="C60" s="594"/>
      <c r="D60" s="595"/>
      <c r="E60" s="595"/>
      <c r="F60" s="595"/>
      <c r="G60" s="595"/>
      <c r="H60" s="595"/>
      <c r="I60" s="595"/>
      <c r="J60" s="595"/>
      <c r="K60" s="595"/>
      <c r="L60" s="595"/>
      <c r="M60" s="595"/>
      <c r="N60" s="595"/>
      <c r="O60" s="595"/>
      <c r="P60" s="595"/>
      <c r="Q60" s="595"/>
      <c r="R60" s="595"/>
      <c r="S60" s="595"/>
      <c r="T60" s="595"/>
      <c r="U60" s="595"/>
      <c r="V60" s="595"/>
      <c r="W60" s="595"/>
      <c r="X60" s="595"/>
      <c r="Y60" s="595"/>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6"/>
    </row>
    <row r="61" spans="3:56" ht="12" customHeight="1" x14ac:dyDescent="0.25">
      <c r="C61" s="597"/>
      <c r="D61" s="598"/>
      <c r="E61" s="598"/>
      <c r="F61" s="598"/>
      <c r="G61" s="598"/>
      <c r="H61" s="598"/>
      <c r="I61" s="598"/>
      <c r="J61" s="598"/>
      <c r="K61" s="598"/>
      <c r="L61" s="598"/>
      <c r="M61" s="598"/>
      <c r="N61" s="598"/>
      <c r="O61" s="598"/>
      <c r="P61" s="598"/>
      <c r="Q61" s="598"/>
      <c r="R61" s="598"/>
      <c r="S61" s="598"/>
      <c r="T61" s="598"/>
      <c r="U61" s="598"/>
      <c r="V61" s="598"/>
      <c r="W61" s="598"/>
      <c r="X61" s="598"/>
      <c r="Y61" s="598"/>
      <c r="Z61" s="598"/>
      <c r="AA61" s="598"/>
      <c r="AB61" s="598"/>
      <c r="AC61" s="598"/>
      <c r="AD61" s="598"/>
      <c r="AE61" s="598"/>
      <c r="AF61" s="598"/>
      <c r="AG61" s="598"/>
      <c r="AH61" s="598"/>
      <c r="AI61" s="598"/>
      <c r="AJ61" s="598"/>
      <c r="AK61" s="598"/>
      <c r="AL61" s="598"/>
      <c r="AM61" s="598"/>
      <c r="AN61" s="598"/>
      <c r="AO61" s="598"/>
      <c r="AP61" s="598"/>
      <c r="AQ61" s="598"/>
      <c r="AR61" s="598"/>
      <c r="AS61" s="598"/>
      <c r="AT61" s="598"/>
      <c r="AU61" s="599"/>
    </row>
    <row r="62" spans="3:56" ht="12" customHeight="1" x14ac:dyDescent="0.25">
      <c r="C62" s="597"/>
      <c r="D62" s="598"/>
      <c r="E62" s="598"/>
      <c r="F62" s="598"/>
      <c r="G62" s="598"/>
      <c r="H62" s="598"/>
      <c r="I62" s="598"/>
      <c r="J62" s="598"/>
      <c r="K62" s="598"/>
      <c r="L62" s="598"/>
      <c r="M62" s="598"/>
      <c r="N62" s="598"/>
      <c r="O62" s="598"/>
      <c r="P62" s="598"/>
      <c r="Q62" s="598"/>
      <c r="R62" s="598"/>
      <c r="S62" s="598"/>
      <c r="T62" s="598"/>
      <c r="U62" s="598"/>
      <c r="V62" s="598"/>
      <c r="W62" s="598"/>
      <c r="X62" s="598"/>
      <c r="Y62" s="598"/>
      <c r="Z62" s="598"/>
      <c r="AA62" s="598"/>
      <c r="AB62" s="598"/>
      <c r="AC62" s="598"/>
      <c r="AD62" s="598"/>
      <c r="AE62" s="598"/>
      <c r="AF62" s="598"/>
      <c r="AG62" s="598"/>
      <c r="AH62" s="598"/>
      <c r="AI62" s="598"/>
      <c r="AJ62" s="598"/>
      <c r="AK62" s="598"/>
      <c r="AL62" s="598"/>
      <c r="AM62" s="598"/>
      <c r="AN62" s="598"/>
      <c r="AO62" s="598"/>
      <c r="AP62" s="598"/>
      <c r="AQ62" s="598"/>
      <c r="AR62" s="598"/>
      <c r="AS62" s="598"/>
      <c r="AT62" s="598"/>
      <c r="AU62" s="599"/>
    </row>
    <row r="63" spans="3:56" ht="12" customHeight="1" x14ac:dyDescent="0.25">
      <c r="C63" s="597"/>
      <c r="D63" s="598"/>
      <c r="E63" s="598"/>
      <c r="F63" s="598"/>
      <c r="G63" s="598"/>
      <c r="H63" s="598"/>
      <c r="I63" s="598"/>
      <c r="J63" s="598"/>
      <c r="K63" s="598"/>
      <c r="L63" s="598"/>
      <c r="M63" s="598"/>
      <c r="N63" s="598"/>
      <c r="O63" s="598"/>
      <c r="P63" s="598"/>
      <c r="Q63" s="598"/>
      <c r="R63" s="598"/>
      <c r="S63" s="598"/>
      <c r="T63" s="598"/>
      <c r="U63" s="598"/>
      <c r="V63" s="598"/>
      <c r="W63" s="598"/>
      <c r="X63" s="598"/>
      <c r="Y63" s="598"/>
      <c r="Z63" s="598"/>
      <c r="AA63" s="598"/>
      <c r="AB63" s="598"/>
      <c r="AC63" s="598"/>
      <c r="AD63" s="598"/>
      <c r="AE63" s="598"/>
      <c r="AF63" s="598"/>
      <c r="AG63" s="598"/>
      <c r="AH63" s="598"/>
      <c r="AI63" s="598"/>
      <c r="AJ63" s="598"/>
      <c r="AK63" s="598"/>
      <c r="AL63" s="598"/>
      <c r="AM63" s="598"/>
      <c r="AN63" s="598"/>
      <c r="AO63" s="598"/>
      <c r="AP63" s="598"/>
      <c r="AQ63" s="598"/>
      <c r="AR63" s="598"/>
      <c r="AS63" s="598"/>
      <c r="AT63" s="598"/>
      <c r="AU63" s="599"/>
    </row>
    <row r="64" spans="3:56" ht="12" customHeight="1" x14ac:dyDescent="0.25">
      <c r="C64" s="597"/>
      <c r="D64" s="598"/>
      <c r="E64" s="598"/>
      <c r="F64" s="598"/>
      <c r="G64" s="598"/>
      <c r="H64" s="598"/>
      <c r="I64" s="598"/>
      <c r="J64" s="598"/>
      <c r="K64" s="598"/>
      <c r="L64" s="598"/>
      <c r="M64" s="598"/>
      <c r="N64" s="598"/>
      <c r="O64" s="598"/>
      <c r="P64" s="598"/>
      <c r="Q64" s="598"/>
      <c r="R64" s="598"/>
      <c r="S64" s="598"/>
      <c r="T64" s="598"/>
      <c r="U64" s="598"/>
      <c r="V64" s="598"/>
      <c r="W64" s="598"/>
      <c r="X64" s="598"/>
      <c r="Y64" s="598"/>
      <c r="Z64" s="598"/>
      <c r="AA64" s="598"/>
      <c r="AB64" s="598"/>
      <c r="AC64" s="598"/>
      <c r="AD64" s="598"/>
      <c r="AE64" s="598"/>
      <c r="AF64" s="598"/>
      <c r="AG64" s="598"/>
      <c r="AH64" s="598"/>
      <c r="AI64" s="598"/>
      <c r="AJ64" s="598"/>
      <c r="AK64" s="598"/>
      <c r="AL64" s="598"/>
      <c r="AM64" s="598"/>
      <c r="AN64" s="598"/>
      <c r="AO64" s="598"/>
      <c r="AP64" s="598"/>
      <c r="AQ64" s="598"/>
      <c r="AR64" s="598"/>
      <c r="AS64" s="598"/>
      <c r="AT64" s="598"/>
      <c r="AU64" s="599"/>
    </row>
    <row r="65" spans="3:47" ht="12" customHeight="1" x14ac:dyDescent="0.25">
      <c r="C65" s="597"/>
      <c r="D65" s="598"/>
      <c r="E65" s="598"/>
      <c r="F65" s="598"/>
      <c r="G65" s="598"/>
      <c r="H65" s="598"/>
      <c r="I65" s="598"/>
      <c r="J65" s="598"/>
      <c r="K65" s="598"/>
      <c r="L65" s="598"/>
      <c r="M65" s="598"/>
      <c r="N65" s="598"/>
      <c r="O65" s="598"/>
      <c r="P65" s="598"/>
      <c r="Q65" s="598"/>
      <c r="R65" s="598"/>
      <c r="S65" s="598"/>
      <c r="T65" s="598"/>
      <c r="U65" s="598"/>
      <c r="V65" s="598"/>
      <c r="W65" s="598"/>
      <c r="X65" s="598"/>
      <c r="Y65" s="598"/>
      <c r="Z65" s="598"/>
      <c r="AA65" s="598"/>
      <c r="AB65" s="598"/>
      <c r="AC65" s="598"/>
      <c r="AD65" s="598"/>
      <c r="AE65" s="598"/>
      <c r="AF65" s="598"/>
      <c r="AG65" s="598"/>
      <c r="AH65" s="598"/>
      <c r="AI65" s="598"/>
      <c r="AJ65" s="598"/>
      <c r="AK65" s="598"/>
      <c r="AL65" s="598"/>
      <c r="AM65" s="598"/>
      <c r="AN65" s="598"/>
      <c r="AO65" s="598"/>
      <c r="AP65" s="598"/>
      <c r="AQ65" s="598"/>
      <c r="AR65" s="598"/>
      <c r="AS65" s="598"/>
      <c r="AT65" s="598"/>
      <c r="AU65" s="599"/>
    </row>
    <row r="66" spans="3:47" ht="12" customHeight="1" x14ac:dyDescent="0.25">
      <c r="C66" s="597"/>
      <c r="D66" s="598"/>
      <c r="E66" s="598"/>
      <c r="F66" s="598"/>
      <c r="G66" s="598"/>
      <c r="H66" s="598"/>
      <c r="I66" s="598"/>
      <c r="J66" s="598"/>
      <c r="K66" s="598"/>
      <c r="L66" s="598"/>
      <c r="M66" s="598"/>
      <c r="N66" s="598"/>
      <c r="O66" s="598"/>
      <c r="P66" s="598"/>
      <c r="Q66" s="598"/>
      <c r="R66" s="598"/>
      <c r="S66" s="598"/>
      <c r="T66" s="598"/>
      <c r="U66" s="598"/>
      <c r="V66" s="598"/>
      <c r="W66" s="598"/>
      <c r="X66" s="598"/>
      <c r="Y66" s="598"/>
      <c r="Z66" s="598"/>
      <c r="AA66" s="598"/>
      <c r="AB66" s="598"/>
      <c r="AC66" s="598"/>
      <c r="AD66" s="598"/>
      <c r="AE66" s="598"/>
      <c r="AF66" s="598"/>
      <c r="AG66" s="598"/>
      <c r="AH66" s="598"/>
      <c r="AI66" s="598"/>
      <c r="AJ66" s="598"/>
      <c r="AK66" s="598"/>
      <c r="AL66" s="598"/>
      <c r="AM66" s="598"/>
      <c r="AN66" s="598"/>
      <c r="AO66" s="598"/>
      <c r="AP66" s="598"/>
      <c r="AQ66" s="598"/>
      <c r="AR66" s="598"/>
      <c r="AS66" s="598"/>
      <c r="AT66" s="598"/>
      <c r="AU66" s="599"/>
    </row>
    <row r="67" spans="3:47" ht="12" customHeight="1" x14ac:dyDescent="0.25">
      <c r="C67" s="597"/>
      <c r="D67" s="598"/>
      <c r="E67" s="598"/>
      <c r="F67" s="598"/>
      <c r="G67" s="598"/>
      <c r="H67" s="598"/>
      <c r="I67" s="598"/>
      <c r="J67" s="598"/>
      <c r="K67" s="598"/>
      <c r="L67" s="598"/>
      <c r="M67" s="598"/>
      <c r="N67" s="598"/>
      <c r="O67" s="598"/>
      <c r="P67" s="598"/>
      <c r="Q67" s="598"/>
      <c r="R67" s="598"/>
      <c r="S67" s="598"/>
      <c r="T67" s="598"/>
      <c r="U67" s="598"/>
      <c r="V67" s="598"/>
      <c r="W67" s="598"/>
      <c r="X67" s="598"/>
      <c r="Y67" s="598"/>
      <c r="Z67" s="598"/>
      <c r="AA67" s="598"/>
      <c r="AB67" s="598"/>
      <c r="AC67" s="598"/>
      <c r="AD67" s="598"/>
      <c r="AE67" s="598"/>
      <c r="AF67" s="598"/>
      <c r="AG67" s="598"/>
      <c r="AH67" s="598"/>
      <c r="AI67" s="598"/>
      <c r="AJ67" s="598"/>
      <c r="AK67" s="598"/>
      <c r="AL67" s="598"/>
      <c r="AM67" s="598"/>
      <c r="AN67" s="598"/>
      <c r="AO67" s="598"/>
      <c r="AP67" s="598"/>
      <c r="AQ67" s="598"/>
      <c r="AR67" s="598"/>
      <c r="AS67" s="598"/>
      <c r="AT67" s="598"/>
      <c r="AU67" s="599"/>
    </row>
    <row r="68" spans="3:47" ht="12" customHeight="1" x14ac:dyDescent="0.25">
      <c r="C68" s="597"/>
      <c r="D68" s="598"/>
      <c r="E68" s="598"/>
      <c r="F68" s="598"/>
      <c r="G68" s="598"/>
      <c r="H68" s="598"/>
      <c r="I68" s="598"/>
      <c r="J68" s="598"/>
      <c r="K68" s="598"/>
      <c r="L68" s="598"/>
      <c r="M68" s="598"/>
      <c r="N68" s="598"/>
      <c r="O68" s="598"/>
      <c r="P68" s="598"/>
      <c r="Q68" s="598"/>
      <c r="R68" s="598"/>
      <c r="S68" s="598"/>
      <c r="T68" s="598"/>
      <c r="U68" s="598"/>
      <c r="V68" s="598"/>
      <c r="W68" s="598"/>
      <c r="X68" s="598"/>
      <c r="Y68" s="598"/>
      <c r="Z68" s="598"/>
      <c r="AA68" s="598"/>
      <c r="AB68" s="598"/>
      <c r="AC68" s="598"/>
      <c r="AD68" s="598"/>
      <c r="AE68" s="598"/>
      <c r="AF68" s="598"/>
      <c r="AG68" s="598"/>
      <c r="AH68" s="598"/>
      <c r="AI68" s="598"/>
      <c r="AJ68" s="598"/>
      <c r="AK68" s="598"/>
      <c r="AL68" s="598"/>
      <c r="AM68" s="598"/>
      <c r="AN68" s="598"/>
      <c r="AO68" s="598"/>
      <c r="AP68" s="598"/>
      <c r="AQ68" s="598"/>
      <c r="AR68" s="598"/>
      <c r="AS68" s="598"/>
      <c r="AT68" s="598"/>
      <c r="AU68" s="599"/>
    </row>
    <row r="69" spans="3:47" ht="12" customHeight="1" x14ac:dyDescent="0.25">
      <c r="C69" s="597"/>
      <c r="D69" s="598"/>
      <c r="E69" s="598"/>
      <c r="F69" s="598"/>
      <c r="G69" s="598"/>
      <c r="H69" s="598"/>
      <c r="I69" s="598"/>
      <c r="J69" s="598"/>
      <c r="K69" s="598"/>
      <c r="L69" s="598"/>
      <c r="M69" s="598"/>
      <c r="N69" s="598"/>
      <c r="O69" s="598"/>
      <c r="P69" s="598"/>
      <c r="Q69" s="598"/>
      <c r="R69" s="598"/>
      <c r="S69" s="598"/>
      <c r="T69" s="598"/>
      <c r="U69" s="598"/>
      <c r="V69" s="598"/>
      <c r="W69" s="598"/>
      <c r="X69" s="598"/>
      <c r="Y69" s="598"/>
      <c r="Z69" s="598"/>
      <c r="AA69" s="598"/>
      <c r="AB69" s="598"/>
      <c r="AC69" s="598"/>
      <c r="AD69" s="598"/>
      <c r="AE69" s="598"/>
      <c r="AF69" s="598"/>
      <c r="AG69" s="598"/>
      <c r="AH69" s="598"/>
      <c r="AI69" s="598"/>
      <c r="AJ69" s="598"/>
      <c r="AK69" s="598"/>
      <c r="AL69" s="598"/>
      <c r="AM69" s="598"/>
      <c r="AN69" s="598"/>
      <c r="AO69" s="598"/>
      <c r="AP69" s="598"/>
      <c r="AQ69" s="598"/>
      <c r="AR69" s="598"/>
      <c r="AS69" s="598"/>
      <c r="AT69" s="598"/>
      <c r="AU69" s="599"/>
    </row>
    <row r="70" spans="3:47" ht="12" customHeight="1" x14ac:dyDescent="0.25">
      <c r="C70" s="597"/>
      <c r="D70" s="598"/>
      <c r="E70" s="598"/>
      <c r="F70" s="598"/>
      <c r="G70" s="598"/>
      <c r="H70" s="598"/>
      <c r="I70" s="598"/>
      <c r="J70" s="598"/>
      <c r="K70" s="598"/>
      <c r="L70" s="598"/>
      <c r="M70" s="598"/>
      <c r="N70" s="598"/>
      <c r="O70" s="598"/>
      <c r="P70" s="598"/>
      <c r="Q70" s="598"/>
      <c r="R70" s="598"/>
      <c r="S70" s="598"/>
      <c r="T70" s="598"/>
      <c r="U70" s="598"/>
      <c r="V70" s="598"/>
      <c r="W70" s="598"/>
      <c r="X70" s="598"/>
      <c r="Y70" s="598"/>
      <c r="Z70" s="598"/>
      <c r="AA70" s="598"/>
      <c r="AB70" s="598"/>
      <c r="AC70" s="598"/>
      <c r="AD70" s="598"/>
      <c r="AE70" s="598"/>
      <c r="AF70" s="598"/>
      <c r="AG70" s="598"/>
      <c r="AH70" s="598"/>
      <c r="AI70" s="598"/>
      <c r="AJ70" s="598"/>
      <c r="AK70" s="598"/>
      <c r="AL70" s="598"/>
      <c r="AM70" s="598"/>
      <c r="AN70" s="598"/>
      <c r="AO70" s="598"/>
      <c r="AP70" s="598"/>
      <c r="AQ70" s="598"/>
      <c r="AR70" s="598"/>
      <c r="AS70" s="598"/>
      <c r="AT70" s="598"/>
      <c r="AU70" s="599"/>
    </row>
    <row r="71" spans="3:47" ht="12" customHeight="1" x14ac:dyDescent="0.25">
      <c r="C71" s="597"/>
      <c r="D71" s="598"/>
      <c r="E71" s="598"/>
      <c r="F71" s="598"/>
      <c r="G71" s="598"/>
      <c r="H71" s="598"/>
      <c r="I71" s="598"/>
      <c r="J71" s="598"/>
      <c r="K71" s="598"/>
      <c r="L71" s="598"/>
      <c r="M71" s="598"/>
      <c r="N71" s="598"/>
      <c r="O71" s="598"/>
      <c r="P71" s="598"/>
      <c r="Q71" s="598"/>
      <c r="R71" s="598"/>
      <c r="S71" s="598"/>
      <c r="T71" s="598"/>
      <c r="U71" s="598"/>
      <c r="V71" s="598"/>
      <c r="W71" s="598"/>
      <c r="X71" s="598"/>
      <c r="Y71" s="598"/>
      <c r="Z71" s="598"/>
      <c r="AA71" s="598"/>
      <c r="AB71" s="598"/>
      <c r="AC71" s="598"/>
      <c r="AD71" s="598"/>
      <c r="AE71" s="598"/>
      <c r="AF71" s="598"/>
      <c r="AG71" s="598"/>
      <c r="AH71" s="598"/>
      <c r="AI71" s="598"/>
      <c r="AJ71" s="598"/>
      <c r="AK71" s="598"/>
      <c r="AL71" s="598"/>
      <c r="AM71" s="598"/>
      <c r="AN71" s="598"/>
      <c r="AO71" s="598"/>
      <c r="AP71" s="598"/>
      <c r="AQ71" s="598"/>
      <c r="AR71" s="598"/>
      <c r="AS71" s="598"/>
      <c r="AT71" s="598"/>
      <c r="AU71" s="599"/>
    </row>
    <row r="72" spans="3:47" ht="12" customHeight="1" x14ac:dyDescent="0.25">
      <c r="C72" s="597"/>
      <c r="D72" s="598"/>
      <c r="E72" s="598"/>
      <c r="F72" s="598"/>
      <c r="G72" s="598"/>
      <c r="H72" s="598"/>
      <c r="I72" s="598"/>
      <c r="J72" s="598"/>
      <c r="K72" s="598"/>
      <c r="L72" s="598"/>
      <c r="M72" s="598"/>
      <c r="N72" s="598"/>
      <c r="O72" s="598"/>
      <c r="P72" s="598"/>
      <c r="Q72" s="598"/>
      <c r="R72" s="598"/>
      <c r="S72" s="598"/>
      <c r="T72" s="598"/>
      <c r="U72" s="598"/>
      <c r="V72" s="598"/>
      <c r="W72" s="598"/>
      <c r="X72" s="598"/>
      <c r="Y72" s="598"/>
      <c r="Z72" s="598"/>
      <c r="AA72" s="598"/>
      <c r="AB72" s="598"/>
      <c r="AC72" s="598"/>
      <c r="AD72" s="598"/>
      <c r="AE72" s="598"/>
      <c r="AF72" s="598"/>
      <c r="AG72" s="598"/>
      <c r="AH72" s="598"/>
      <c r="AI72" s="598"/>
      <c r="AJ72" s="598"/>
      <c r="AK72" s="598"/>
      <c r="AL72" s="598"/>
      <c r="AM72" s="598"/>
      <c r="AN72" s="598"/>
      <c r="AO72" s="598"/>
      <c r="AP72" s="598"/>
      <c r="AQ72" s="598"/>
      <c r="AR72" s="598"/>
      <c r="AS72" s="598"/>
      <c r="AT72" s="598"/>
      <c r="AU72" s="599"/>
    </row>
    <row r="73" spans="3:47" ht="12" customHeight="1" x14ac:dyDescent="0.25">
      <c r="C73" s="597"/>
      <c r="D73" s="598"/>
      <c r="E73" s="598"/>
      <c r="F73" s="598"/>
      <c r="G73" s="598"/>
      <c r="H73" s="598"/>
      <c r="I73" s="598"/>
      <c r="J73" s="598"/>
      <c r="K73" s="598"/>
      <c r="L73" s="598"/>
      <c r="M73" s="598"/>
      <c r="N73" s="598"/>
      <c r="O73" s="598"/>
      <c r="P73" s="598"/>
      <c r="Q73" s="598"/>
      <c r="R73" s="598"/>
      <c r="S73" s="598"/>
      <c r="T73" s="598"/>
      <c r="U73" s="598"/>
      <c r="V73" s="598"/>
      <c r="W73" s="598"/>
      <c r="X73" s="598"/>
      <c r="Y73" s="598"/>
      <c r="Z73" s="598"/>
      <c r="AA73" s="598"/>
      <c r="AB73" s="598"/>
      <c r="AC73" s="598"/>
      <c r="AD73" s="598"/>
      <c r="AE73" s="598"/>
      <c r="AF73" s="598"/>
      <c r="AG73" s="598"/>
      <c r="AH73" s="598"/>
      <c r="AI73" s="598"/>
      <c r="AJ73" s="598"/>
      <c r="AK73" s="598"/>
      <c r="AL73" s="598"/>
      <c r="AM73" s="598"/>
      <c r="AN73" s="598"/>
      <c r="AO73" s="598"/>
      <c r="AP73" s="598"/>
      <c r="AQ73" s="598"/>
      <c r="AR73" s="598"/>
      <c r="AS73" s="598"/>
      <c r="AT73" s="598"/>
      <c r="AU73" s="599"/>
    </row>
    <row r="74" spans="3:47" ht="12" customHeight="1" x14ac:dyDescent="0.25">
      <c r="C74" s="597"/>
      <c r="D74" s="598"/>
      <c r="E74" s="598"/>
      <c r="F74" s="598"/>
      <c r="G74" s="598"/>
      <c r="H74" s="598"/>
      <c r="I74" s="598"/>
      <c r="J74" s="598"/>
      <c r="K74" s="598"/>
      <c r="L74" s="598"/>
      <c r="M74" s="598"/>
      <c r="N74" s="598"/>
      <c r="O74" s="598"/>
      <c r="P74" s="598"/>
      <c r="Q74" s="598"/>
      <c r="R74" s="598"/>
      <c r="S74" s="598"/>
      <c r="T74" s="598"/>
      <c r="U74" s="598"/>
      <c r="V74" s="598"/>
      <c r="W74" s="598"/>
      <c r="X74" s="598"/>
      <c r="Y74" s="598"/>
      <c r="Z74" s="598"/>
      <c r="AA74" s="598"/>
      <c r="AB74" s="598"/>
      <c r="AC74" s="598"/>
      <c r="AD74" s="598"/>
      <c r="AE74" s="598"/>
      <c r="AF74" s="598"/>
      <c r="AG74" s="598"/>
      <c r="AH74" s="598"/>
      <c r="AI74" s="598"/>
      <c r="AJ74" s="598"/>
      <c r="AK74" s="598"/>
      <c r="AL74" s="598"/>
      <c r="AM74" s="598"/>
      <c r="AN74" s="598"/>
      <c r="AO74" s="598"/>
      <c r="AP74" s="598"/>
      <c r="AQ74" s="598"/>
      <c r="AR74" s="598"/>
      <c r="AS74" s="598"/>
      <c r="AT74" s="598"/>
      <c r="AU74" s="599"/>
    </row>
    <row r="75" spans="3:47" ht="12" customHeight="1" x14ac:dyDescent="0.25">
      <c r="C75" s="597"/>
      <c r="D75" s="598"/>
      <c r="E75" s="598"/>
      <c r="F75" s="598"/>
      <c r="G75" s="598"/>
      <c r="H75" s="598"/>
      <c r="I75" s="598"/>
      <c r="J75" s="598"/>
      <c r="K75" s="598"/>
      <c r="L75" s="598"/>
      <c r="M75" s="598"/>
      <c r="N75" s="598"/>
      <c r="O75" s="598"/>
      <c r="P75" s="598"/>
      <c r="Q75" s="598"/>
      <c r="R75" s="598"/>
      <c r="S75" s="598"/>
      <c r="T75" s="598"/>
      <c r="U75" s="598"/>
      <c r="V75" s="598"/>
      <c r="W75" s="598"/>
      <c r="X75" s="598"/>
      <c r="Y75" s="598"/>
      <c r="Z75" s="598"/>
      <c r="AA75" s="598"/>
      <c r="AB75" s="598"/>
      <c r="AC75" s="598"/>
      <c r="AD75" s="598"/>
      <c r="AE75" s="598"/>
      <c r="AF75" s="598"/>
      <c r="AG75" s="598"/>
      <c r="AH75" s="598"/>
      <c r="AI75" s="598"/>
      <c r="AJ75" s="598"/>
      <c r="AK75" s="598"/>
      <c r="AL75" s="598"/>
      <c r="AM75" s="598"/>
      <c r="AN75" s="598"/>
      <c r="AO75" s="598"/>
      <c r="AP75" s="598"/>
      <c r="AQ75" s="598"/>
      <c r="AR75" s="598"/>
      <c r="AS75" s="598"/>
      <c r="AT75" s="598"/>
      <c r="AU75" s="599"/>
    </row>
    <row r="76" spans="3:47" ht="12" customHeight="1" x14ac:dyDescent="0.25">
      <c r="C76" s="597"/>
      <c r="D76" s="598"/>
      <c r="E76" s="598"/>
      <c r="F76" s="598"/>
      <c r="G76" s="598"/>
      <c r="H76" s="598"/>
      <c r="I76" s="598"/>
      <c r="J76" s="598"/>
      <c r="K76" s="598"/>
      <c r="L76" s="598"/>
      <c r="M76" s="598"/>
      <c r="N76" s="598"/>
      <c r="O76" s="598"/>
      <c r="P76" s="598"/>
      <c r="Q76" s="598"/>
      <c r="R76" s="598"/>
      <c r="S76" s="598"/>
      <c r="T76" s="598"/>
      <c r="U76" s="598"/>
      <c r="V76" s="598"/>
      <c r="W76" s="598"/>
      <c r="X76" s="598"/>
      <c r="Y76" s="598"/>
      <c r="Z76" s="598"/>
      <c r="AA76" s="598"/>
      <c r="AB76" s="598"/>
      <c r="AC76" s="598"/>
      <c r="AD76" s="598"/>
      <c r="AE76" s="598"/>
      <c r="AF76" s="598"/>
      <c r="AG76" s="598"/>
      <c r="AH76" s="598"/>
      <c r="AI76" s="598"/>
      <c r="AJ76" s="598"/>
      <c r="AK76" s="598"/>
      <c r="AL76" s="598"/>
      <c r="AM76" s="598"/>
      <c r="AN76" s="598"/>
      <c r="AO76" s="598"/>
      <c r="AP76" s="598"/>
      <c r="AQ76" s="598"/>
      <c r="AR76" s="598"/>
      <c r="AS76" s="598"/>
      <c r="AT76" s="598"/>
      <c r="AU76" s="599"/>
    </row>
    <row r="77" spans="3:47" ht="12" customHeight="1" x14ac:dyDescent="0.25">
      <c r="C77" s="597"/>
      <c r="D77" s="598"/>
      <c r="E77" s="598"/>
      <c r="F77" s="598"/>
      <c r="G77" s="598"/>
      <c r="H77" s="598"/>
      <c r="I77" s="598"/>
      <c r="J77" s="598"/>
      <c r="K77" s="598"/>
      <c r="L77" s="598"/>
      <c r="M77" s="598"/>
      <c r="N77" s="598"/>
      <c r="O77" s="598"/>
      <c r="P77" s="598"/>
      <c r="Q77" s="598"/>
      <c r="R77" s="598"/>
      <c r="S77" s="598"/>
      <c r="T77" s="598"/>
      <c r="U77" s="598"/>
      <c r="V77" s="598"/>
      <c r="W77" s="598"/>
      <c r="X77" s="598"/>
      <c r="Y77" s="598"/>
      <c r="Z77" s="598"/>
      <c r="AA77" s="598"/>
      <c r="AB77" s="598"/>
      <c r="AC77" s="598"/>
      <c r="AD77" s="598"/>
      <c r="AE77" s="598"/>
      <c r="AF77" s="598"/>
      <c r="AG77" s="598"/>
      <c r="AH77" s="598"/>
      <c r="AI77" s="598"/>
      <c r="AJ77" s="598"/>
      <c r="AK77" s="598"/>
      <c r="AL77" s="598"/>
      <c r="AM77" s="598"/>
      <c r="AN77" s="598"/>
      <c r="AO77" s="598"/>
      <c r="AP77" s="598"/>
      <c r="AQ77" s="598"/>
      <c r="AR77" s="598"/>
      <c r="AS77" s="598"/>
      <c r="AT77" s="598"/>
      <c r="AU77" s="599"/>
    </row>
    <row r="78" spans="3:47" ht="12" customHeight="1" x14ac:dyDescent="0.25">
      <c r="C78" s="597"/>
      <c r="D78" s="598"/>
      <c r="E78" s="598"/>
      <c r="F78" s="598"/>
      <c r="G78" s="598"/>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8"/>
      <c r="AJ78" s="598"/>
      <c r="AK78" s="598"/>
      <c r="AL78" s="598"/>
      <c r="AM78" s="598"/>
      <c r="AN78" s="598"/>
      <c r="AO78" s="598"/>
      <c r="AP78" s="598"/>
      <c r="AQ78" s="598"/>
      <c r="AR78" s="598"/>
      <c r="AS78" s="598"/>
      <c r="AT78" s="598"/>
      <c r="AU78" s="599"/>
    </row>
    <row r="79" spans="3:47" ht="12" customHeight="1" x14ac:dyDescent="0.25">
      <c r="C79" s="597"/>
      <c r="D79" s="598"/>
      <c r="E79" s="598"/>
      <c r="F79" s="598"/>
      <c r="G79" s="598"/>
      <c r="H79" s="598"/>
      <c r="I79" s="598"/>
      <c r="J79" s="598"/>
      <c r="K79" s="598"/>
      <c r="L79" s="598"/>
      <c r="M79" s="598"/>
      <c r="N79" s="598"/>
      <c r="O79" s="598"/>
      <c r="P79" s="598"/>
      <c r="Q79" s="598"/>
      <c r="R79" s="598"/>
      <c r="S79" s="598"/>
      <c r="T79" s="598"/>
      <c r="U79" s="598"/>
      <c r="V79" s="598"/>
      <c r="W79" s="598"/>
      <c r="X79" s="598"/>
      <c r="Y79" s="598"/>
      <c r="Z79" s="598"/>
      <c r="AA79" s="598"/>
      <c r="AB79" s="598"/>
      <c r="AC79" s="598"/>
      <c r="AD79" s="598"/>
      <c r="AE79" s="598"/>
      <c r="AF79" s="598"/>
      <c r="AG79" s="598"/>
      <c r="AH79" s="598"/>
      <c r="AI79" s="598"/>
      <c r="AJ79" s="598"/>
      <c r="AK79" s="598"/>
      <c r="AL79" s="598"/>
      <c r="AM79" s="598"/>
      <c r="AN79" s="598"/>
      <c r="AO79" s="598"/>
      <c r="AP79" s="598"/>
      <c r="AQ79" s="598"/>
      <c r="AR79" s="598"/>
      <c r="AS79" s="598"/>
      <c r="AT79" s="598"/>
      <c r="AU79" s="599"/>
    </row>
    <row r="80" spans="3:47" ht="12" customHeight="1" x14ac:dyDescent="0.25">
      <c r="C80" s="597"/>
      <c r="D80" s="598"/>
      <c r="E80" s="598"/>
      <c r="F80" s="598"/>
      <c r="G80" s="598"/>
      <c r="H80" s="598"/>
      <c r="I80" s="598"/>
      <c r="J80" s="598"/>
      <c r="K80" s="598"/>
      <c r="L80" s="598"/>
      <c r="M80" s="598"/>
      <c r="N80" s="598"/>
      <c r="O80" s="598"/>
      <c r="P80" s="598"/>
      <c r="Q80" s="598"/>
      <c r="R80" s="598"/>
      <c r="S80" s="598"/>
      <c r="T80" s="598"/>
      <c r="U80" s="598"/>
      <c r="V80" s="598"/>
      <c r="W80" s="598"/>
      <c r="X80" s="598"/>
      <c r="Y80" s="598"/>
      <c r="Z80" s="598"/>
      <c r="AA80" s="598"/>
      <c r="AB80" s="598"/>
      <c r="AC80" s="598"/>
      <c r="AD80" s="598"/>
      <c r="AE80" s="598"/>
      <c r="AF80" s="598"/>
      <c r="AG80" s="598"/>
      <c r="AH80" s="598"/>
      <c r="AI80" s="598"/>
      <c r="AJ80" s="598"/>
      <c r="AK80" s="598"/>
      <c r="AL80" s="598"/>
      <c r="AM80" s="598"/>
      <c r="AN80" s="598"/>
      <c r="AO80" s="598"/>
      <c r="AP80" s="598"/>
      <c r="AQ80" s="598"/>
      <c r="AR80" s="598"/>
      <c r="AS80" s="598"/>
      <c r="AT80" s="598"/>
      <c r="AU80" s="599"/>
    </row>
    <row r="81" spans="1:57" ht="12" customHeight="1" thickBot="1" x14ac:dyDescent="0.3">
      <c r="C81" s="600"/>
      <c r="D81" s="601"/>
      <c r="E81" s="601"/>
      <c r="F81" s="601"/>
      <c r="G81" s="601"/>
      <c r="H81" s="601"/>
      <c r="I81" s="601"/>
      <c r="J81" s="601"/>
      <c r="K81" s="601"/>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2"/>
    </row>
    <row r="82" spans="1:57" ht="12" customHeight="1" x14ac:dyDescent="0.25">
      <c r="A82" s="440" t="s">
        <v>215</v>
      </c>
      <c r="B82" s="440"/>
      <c r="C82" s="440"/>
      <c r="D82" s="440"/>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0"/>
      <c r="AL82" s="440"/>
      <c r="AM82" s="440"/>
      <c r="AN82" s="440"/>
      <c r="AO82" s="440"/>
      <c r="AP82" s="440"/>
      <c r="AQ82" s="440"/>
      <c r="AR82" s="440"/>
      <c r="AS82" s="440"/>
      <c r="AT82" s="440"/>
      <c r="AU82" s="440"/>
      <c r="AV82" s="440"/>
    </row>
    <row r="83" spans="1:57" ht="12" customHeight="1" thickBot="1" x14ac:dyDescent="0.3"/>
    <row r="84" spans="1:57" ht="12" customHeight="1" thickTop="1" x14ac:dyDescent="0.25">
      <c r="A84" s="411"/>
      <c r="B84" s="411"/>
      <c r="C84" s="411"/>
      <c r="D84" s="412" t="str">
        <f>D1</f>
        <v>Appel à projets commun 2022</v>
      </c>
      <c r="E84" s="412"/>
      <c r="F84" s="412"/>
      <c r="G84" s="412"/>
      <c r="H84" s="412"/>
      <c r="I84" s="412"/>
      <c r="J84" s="412"/>
      <c r="K84" s="412"/>
      <c r="L84" s="412"/>
      <c r="M84" s="412"/>
      <c r="N84" s="412"/>
      <c r="O84" s="412"/>
      <c r="P84" s="412"/>
      <c r="Q84" s="412"/>
      <c r="R84" s="412"/>
      <c r="S84" s="412"/>
      <c r="T84" s="412"/>
      <c r="U84" s="412"/>
      <c r="V84" s="412"/>
      <c r="W84" s="412"/>
      <c r="X84" s="412"/>
      <c r="Y84" s="412"/>
      <c r="Z84" s="412"/>
      <c r="AA84" s="412"/>
      <c r="AB84" s="412"/>
      <c r="AC84" s="412"/>
      <c r="AD84" s="412"/>
      <c r="AE84" s="412"/>
      <c r="AF84" s="412"/>
      <c r="AG84" s="412"/>
      <c r="AH84" s="412"/>
      <c r="AI84" s="412"/>
      <c r="AJ84" s="412"/>
      <c r="AK84" s="412"/>
      <c r="AL84" s="412"/>
      <c r="AM84" s="412"/>
      <c r="AN84" s="691" t="s">
        <v>240</v>
      </c>
      <c r="AO84" s="692"/>
      <c r="AP84" s="692"/>
      <c r="AQ84" s="692"/>
      <c r="AR84" s="692"/>
      <c r="AS84" s="692"/>
      <c r="AT84" s="692"/>
      <c r="AU84" s="692"/>
      <c r="AV84" s="693"/>
    </row>
    <row r="85" spans="1:57" ht="12" customHeight="1" x14ac:dyDescent="0.25">
      <c r="A85" s="411"/>
      <c r="B85" s="411"/>
      <c r="C85" s="411"/>
      <c r="D85" s="412"/>
      <c r="E85" s="412"/>
      <c r="F85" s="412"/>
      <c r="G85" s="412"/>
      <c r="H85" s="412"/>
      <c r="I85" s="412"/>
      <c r="J85" s="412"/>
      <c r="K85" s="412"/>
      <c r="L85" s="412"/>
      <c r="M85" s="412"/>
      <c r="N85" s="412"/>
      <c r="O85" s="412"/>
      <c r="P85" s="412"/>
      <c r="Q85" s="412"/>
      <c r="R85" s="412"/>
      <c r="S85" s="412"/>
      <c r="T85" s="412"/>
      <c r="U85" s="412"/>
      <c r="V85" s="412"/>
      <c r="W85" s="412"/>
      <c r="X85" s="412"/>
      <c r="Y85" s="412"/>
      <c r="Z85" s="412"/>
      <c r="AA85" s="412"/>
      <c r="AB85" s="412"/>
      <c r="AC85" s="412"/>
      <c r="AD85" s="412"/>
      <c r="AE85" s="412"/>
      <c r="AF85" s="412"/>
      <c r="AG85" s="412"/>
      <c r="AH85" s="412"/>
      <c r="AI85" s="412"/>
      <c r="AJ85" s="412"/>
      <c r="AK85" s="412"/>
      <c r="AL85" s="412"/>
      <c r="AM85" s="412"/>
      <c r="AN85" s="694"/>
      <c r="AO85" s="464"/>
      <c r="AP85" s="464"/>
      <c r="AQ85" s="464"/>
      <c r="AR85" s="464"/>
      <c r="AS85" s="464"/>
      <c r="AT85" s="464"/>
      <c r="AU85" s="464"/>
      <c r="AV85" s="695"/>
    </row>
    <row r="86" spans="1:57" ht="12" customHeight="1" thickBot="1" x14ac:dyDescent="0.3">
      <c r="A86" s="411"/>
      <c r="B86" s="411"/>
      <c r="C86" s="411"/>
      <c r="D86" s="412"/>
      <c r="E86" s="412"/>
      <c r="F86" s="412"/>
      <c r="G86" s="412"/>
      <c r="H86" s="412"/>
      <c r="I86" s="412"/>
      <c r="J86" s="412"/>
      <c r="K86" s="412"/>
      <c r="L86" s="412"/>
      <c r="M86" s="412"/>
      <c r="N86" s="412"/>
      <c r="O86" s="412"/>
      <c r="P86" s="412"/>
      <c r="Q86" s="412"/>
      <c r="R86" s="412"/>
      <c r="S86" s="412"/>
      <c r="T86" s="412"/>
      <c r="U86" s="412"/>
      <c r="V86" s="412"/>
      <c r="W86" s="412"/>
      <c r="X86" s="412"/>
      <c r="Y86" s="412"/>
      <c r="Z86" s="412"/>
      <c r="AA86" s="412"/>
      <c r="AB86" s="412"/>
      <c r="AC86" s="412"/>
      <c r="AD86" s="412"/>
      <c r="AE86" s="412"/>
      <c r="AF86" s="412"/>
      <c r="AG86" s="412"/>
      <c r="AH86" s="412"/>
      <c r="AI86" s="412"/>
      <c r="AJ86" s="412"/>
      <c r="AK86" s="412"/>
      <c r="AL86" s="412"/>
      <c r="AM86" s="412"/>
      <c r="AN86" s="696"/>
      <c r="AO86" s="697"/>
      <c r="AP86" s="697"/>
      <c r="AQ86" s="697"/>
      <c r="AR86" s="697"/>
      <c r="AS86" s="697"/>
      <c r="AT86" s="697"/>
      <c r="AU86" s="697"/>
      <c r="AV86" s="698"/>
    </row>
    <row r="87" spans="1:57" ht="16.5" customHeight="1" thickTop="1" x14ac:dyDescent="0.25">
      <c r="D87" s="412" t="s">
        <v>126</v>
      </c>
      <c r="E87" s="412"/>
      <c r="F87" s="412"/>
      <c r="G87" s="412"/>
      <c r="H87" s="412"/>
      <c r="I87" s="412"/>
      <c r="J87" s="412"/>
      <c r="K87" s="412"/>
      <c r="L87" s="412"/>
      <c r="M87" s="412"/>
      <c r="N87" s="412"/>
      <c r="O87" s="412"/>
      <c r="P87" s="412"/>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157"/>
      <c r="AX87" s="157"/>
      <c r="AY87" s="157"/>
      <c r="AZ87" s="157"/>
      <c r="BA87" s="157"/>
      <c r="BB87" s="157"/>
      <c r="BC87" s="157"/>
      <c r="BD87" s="157"/>
      <c r="BE87" s="157"/>
    </row>
    <row r="88" spans="1:57" ht="16.5" customHeight="1" thickTop="1" thickBot="1" x14ac:dyDescent="0.3">
      <c r="D88" s="412"/>
      <c r="E88" s="412"/>
      <c r="F88" s="412"/>
      <c r="G88" s="412"/>
      <c r="H88" s="412"/>
      <c r="I88" s="412"/>
      <c r="J88" s="412"/>
      <c r="K88" s="412"/>
      <c r="L88" s="412"/>
      <c r="M88" s="412"/>
      <c r="N88" s="412"/>
      <c r="O88" s="412"/>
      <c r="P88" s="412"/>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157"/>
      <c r="AX88" s="157"/>
      <c r="AY88" s="157"/>
      <c r="AZ88" s="157"/>
      <c r="BA88" s="157"/>
      <c r="BB88" s="157"/>
      <c r="BC88" s="157"/>
      <c r="BD88" s="157"/>
      <c r="BE88" s="157"/>
    </row>
    <row r="89" spans="1:57" ht="10.9" customHeight="1" x14ac:dyDescent="0.25">
      <c r="C89" s="620"/>
      <c r="D89" s="673"/>
      <c r="E89" s="673"/>
      <c r="F89" s="673"/>
      <c r="G89" s="673"/>
      <c r="H89" s="673"/>
      <c r="I89" s="673"/>
      <c r="J89" s="673"/>
      <c r="K89" s="673"/>
      <c r="L89" s="673"/>
      <c r="M89" s="673"/>
      <c r="N89" s="673"/>
      <c r="O89" s="673"/>
      <c r="P89" s="673"/>
      <c r="Q89" s="673"/>
      <c r="R89" s="673"/>
      <c r="S89" s="673"/>
      <c r="T89" s="673"/>
      <c r="U89" s="673"/>
      <c r="V89" s="673"/>
      <c r="W89" s="673"/>
      <c r="X89" s="673"/>
      <c r="Y89" s="673"/>
      <c r="Z89" s="673"/>
      <c r="AA89" s="673"/>
      <c r="AB89" s="673"/>
      <c r="AC89" s="673"/>
      <c r="AD89" s="673"/>
      <c r="AE89" s="673"/>
      <c r="AF89" s="673"/>
      <c r="AG89" s="673"/>
      <c r="AH89" s="673"/>
      <c r="AI89" s="673"/>
      <c r="AJ89" s="673"/>
      <c r="AK89" s="673"/>
      <c r="AL89" s="673"/>
      <c r="AM89" s="673"/>
      <c r="AN89" s="673"/>
      <c r="AO89" s="673"/>
      <c r="AP89" s="673"/>
      <c r="AQ89" s="673"/>
      <c r="AR89" s="673"/>
      <c r="AS89" s="673"/>
      <c r="AT89" s="673"/>
      <c r="AU89" s="674"/>
    </row>
    <row r="90" spans="1:57" ht="10.9" customHeight="1" x14ac:dyDescent="0.25">
      <c r="C90" s="675"/>
      <c r="D90" s="676"/>
      <c r="E90" s="676"/>
      <c r="F90" s="676"/>
      <c r="G90" s="676"/>
      <c r="H90" s="676"/>
      <c r="I90" s="676"/>
      <c r="J90" s="676"/>
      <c r="K90" s="676"/>
      <c r="L90" s="676"/>
      <c r="M90" s="676"/>
      <c r="N90" s="676"/>
      <c r="O90" s="676"/>
      <c r="P90" s="676"/>
      <c r="Q90" s="676"/>
      <c r="R90" s="676"/>
      <c r="S90" s="676"/>
      <c r="T90" s="676"/>
      <c r="U90" s="676"/>
      <c r="V90" s="676"/>
      <c r="W90" s="676"/>
      <c r="X90" s="676"/>
      <c r="Y90" s="676"/>
      <c r="Z90" s="676"/>
      <c r="AA90" s="676"/>
      <c r="AB90" s="676"/>
      <c r="AC90" s="676"/>
      <c r="AD90" s="676"/>
      <c r="AE90" s="676"/>
      <c r="AF90" s="676"/>
      <c r="AG90" s="676"/>
      <c r="AH90" s="676"/>
      <c r="AI90" s="676"/>
      <c r="AJ90" s="676"/>
      <c r="AK90" s="676"/>
      <c r="AL90" s="676"/>
      <c r="AM90" s="676"/>
      <c r="AN90" s="676"/>
      <c r="AO90" s="676"/>
      <c r="AP90" s="676"/>
      <c r="AQ90" s="676"/>
      <c r="AR90" s="676"/>
      <c r="AS90" s="676"/>
      <c r="AT90" s="676"/>
      <c r="AU90" s="677"/>
    </row>
    <row r="91" spans="1:57" ht="10.9" customHeight="1" x14ac:dyDescent="0.25">
      <c r="C91" s="675"/>
      <c r="D91" s="676"/>
      <c r="E91" s="676"/>
      <c r="F91" s="676"/>
      <c r="G91" s="676"/>
      <c r="H91" s="676"/>
      <c r="I91" s="676"/>
      <c r="J91" s="676"/>
      <c r="K91" s="676"/>
      <c r="L91" s="676"/>
      <c r="M91" s="676"/>
      <c r="N91" s="676"/>
      <c r="O91" s="676"/>
      <c r="P91" s="676"/>
      <c r="Q91" s="676"/>
      <c r="R91" s="676"/>
      <c r="S91" s="676"/>
      <c r="T91" s="676"/>
      <c r="U91" s="676"/>
      <c r="V91" s="676"/>
      <c r="W91" s="676"/>
      <c r="X91" s="676"/>
      <c r="Y91" s="676"/>
      <c r="Z91" s="676"/>
      <c r="AA91" s="676"/>
      <c r="AB91" s="676"/>
      <c r="AC91" s="676"/>
      <c r="AD91" s="676"/>
      <c r="AE91" s="676"/>
      <c r="AF91" s="676"/>
      <c r="AG91" s="676"/>
      <c r="AH91" s="676"/>
      <c r="AI91" s="676"/>
      <c r="AJ91" s="676"/>
      <c r="AK91" s="676"/>
      <c r="AL91" s="676"/>
      <c r="AM91" s="676"/>
      <c r="AN91" s="676"/>
      <c r="AO91" s="676"/>
      <c r="AP91" s="676"/>
      <c r="AQ91" s="676"/>
      <c r="AR91" s="676"/>
      <c r="AS91" s="676"/>
      <c r="AT91" s="676"/>
      <c r="AU91" s="677"/>
    </row>
    <row r="92" spans="1:57" ht="10.9" customHeight="1" x14ac:dyDescent="0.25">
      <c r="C92" s="675"/>
      <c r="D92" s="676"/>
      <c r="E92" s="676"/>
      <c r="F92" s="676"/>
      <c r="G92" s="676"/>
      <c r="H92" s="676"/>
      <c r="I92" s="676"/>
      <c r="J92" s="676"/>
      <c r="K92" s="676"/>
      <c r="L92" s="676"/>
      <c r="M92" s="676"/>
      <c r="N92" s="676"/>
      <c r="O92" s="676"/>
      <c r="P92" s="676"/>
      <c r="Q92" s="676"/>
      <c r="R92" s="676"/>
      <c r="S92" s="676"/>
      <c r="T92" s="676"/>
      <c r="U92" s="676"/>
      <c r="V92" s="676"/>
      <c r="W92" s="676"/>
      <c r="X92" s="676"/>
      <c r="Y92" s="676"/>
      <c r="Z92" s="676"/>
      <c r="AA92" s="676"/>
      <c r="AB92" s="676"/>
      <c r="AC92" s="676"/>
      <c r="AD92" s="676"/>
      <c r="AE92" s="676"/>
      <c r="AF92" s="676"/>
      <c r="AG92" s="676"/>
      <c r="AH92" s="676"/>
      <c r="AI92" s="676"/>
      <c r="AJ92" s="676"/>
      <c r="AK92" s="676"/>
      <c r="AL92" s="676"/>
      <c r="AM92" s="676"/>
      <c r="AN92" s="676"/>
      <c r="AO92" s="676"/>
      <c r="AP92" s="676"/>
      <c r="AQ92" s="676"/>
      <c r="AR92" s="676"/>
      <c r="AS92" s="676"/>
      <c r="AT92" s="676"/>
      <c r="AU92" s="677"/>
    </row>
    <row r="93" spans="1:57" ht="10.9" customHeight="1" x14ac:dyDescent="0.25">
      <c r="C93" s="675"/>
      <c r="D93" s="676"/>
      <c r="E93" s="676"/>
      <c r="F93" s="676"/>
      <c r="G93" s="676"/>
      <c r="H93" s="676"/>
      <c r="I93" s="676"/>
      <c r="J93" s="676"/>
      <c r="K93" s="676"/>
      <c r="L93" s="676"/>
      <c r="M93" s="676"/>
      <c r="N93" s="676"/>
      <c r="O93" s="676"/>
      <c r="P93" s="676"/>
      <c r="Q93" s="676"/>
      <c r="R93" s="676"/>
      <c r="S93" s="676"/>
      <c r="T93" s="676"/>
      <c r="U93" s="676"/>
      <c r="V93" s="676"/>
      <c r="W93" s="676"/>
      <c r="X93" s="676"/>
      <c r="Y93" s="676"/>
      <c r="Z93" s="676"/>
      <c r="AA93" s="676"/>
      <c r="AB93" s="676"/>
      <c r="AC93" s="676"/>
      <c r="AD93" s="676"/>
      <c r="AE93" s="676"/>
      <c r="AF93" s="676"/>
      <c r="AG93" s="676"/>
      <c r="AH93" s="676"/>
      <c r="AI93" s="676"/>
      <c r="AJ93" s="676"/>
      <c r="AK93" s="676"/>
      <c r="AL93" s="676"/>
      <c r="AM93" s="676"/>
      <c r="AN93" s="676"/>
      <c r="AO93" s="676"/>
      <c r="AP93" s="676"/>
      <c r="AQ93" s="676"/>
      <c r="AR93" s="676"/>
      <c r="AS93" s="676"/>
      <c r="AT93" s="676"/>
      <c r="AU93" s="677"/>
    </row>
    <row r="94" spans="1:57" ht="10.9" customHeight="1" x14ac:dyDescent="0.25">
      <c r="C94" s="675"/>
      <c r="D94" s="676"/>
      <c r="E94" s="676"/>
      <c r="F94" s="676"/>
      <c r="G94" s="676"/>
      <c r="H94" s="676"/>
      <c r="I94" s="676"/>
      <c r="J94" s="676"/>
      <c r="K94" s="676"/>
      <c r="L94" s="676"/>
      <c r="M94" s="676"/>
      <c r="N94" s="676"/>
      <c r="O94" s="676"/>
      <c r="P94" s="676"/>
      <c r="Q94" s="676"/>
      <c r="R94" s="676"/>
      <c r="S94" s="676"/>
      <c r="T94" s="676"/>
      <c r="U94" s="676"/>
      <c r="V94" s="676"/>
      <c r="W94" s="676"/>
      <c r="X94" s="676"/>
      <c r="Y94" s="676"/>
      <c r="Z94" s="676"/>
      <c r="AA94" s="676"/>
      <c r="AB94" s="676"/>
      <c r="AC94" s="676"/>
      <c r="AD94" s="676"/>
      <c r="AE94" s="676"/>
      <c r="AF94" s="676"/>
      <c r="AG94" s="676"/>
      <c r="AH94" s="676"/>
      <c r="AI94" s="676"/>
      <c r="AJ94" s="676"/>
      <c r="AK94" s="676"/>
      <c r="AL94" s="676"/>
      <c r="AM94" s="676"/>
      <c r="AN94" s="676"/>
      <c r="AO94" s="676"/>
      <c r="AP94" s="676"/>
      <c r="AQ94" s="676"/>
      <c r="AR94" s="676"/>
      <c r="AS94" s="676"/>
      <c r="AT94" s="676"/>
      <c r="AU94" s="677"/>
    </row>
    <row r="95" spans="1:57" ht="10.9" customHeight="1" x14ac:dyDescent="0.25">
      <c r="C95" s="675"/>
      <c r="D95" s="676"/>
      <c r="E95" s="676"/>
      <c r="F95" s="676"/>
      <c r="G95" s="676"/>
      <c r="H95" s="676"/>
      <c r="I95" s="676"/>
      <c r="J95" s="676"/>
      <c r="K95" s="676"/>
      <c r="L95" s="676"/>
      <c r="M95" s="676"/>
      <c r="N95" s="676"/>
      <c r="O95" s="676"/>
      <c r="P95" s="676"/>
      <c r="Q95" s="676"/>
      <c r="R95" s="676"/>
      <c r="S95" s="676"/>
      <c r="T95" s="676"/>
      <c r="U95" s="676"/>
      <c r="V95" s="676"/>
      <c r="W95" s="676"/>
      <c r="X95" s="676"/>
      <c r="Y95" s="676"/>
      <c r="Z95" s="676"/>
      <c r="AA95" s="676"/>
      <c r="AB95" s="676"/>
      <c r="AC95" s="676"/>
      <c r="AD95" s="676"/>
      <c r="AE95" s="676"/>
      <c r="AF95" s="676"/>
      <c r="AG95" s="676"/>
      <c r="AH95" s="676"/>
      <c r="AI95" s="676"/>
      <c r="AJ95" s="676"/>
      <c r="AK95" s="676"/>
      <c r="AL95" s="676"/>
      <c r="AM95" s="676"/>
      <c r="AN95" s="676"/>
      <c r="AO95" s="676"/>
      <c r="AP95" s="676"/>
      <c r="AQ95" s="676"/>
      <c r="AR95" s="676"/>
      <c r="AS95" s="676"/>
      <c r="AT95" s="676"/>
      <c r="AU95" s="677"/>
    </row>
    <row r="96" spans="1:57" ht="10.9" customHeight="1" x14ac:dyDescent="0.25">
      <c r="C96" s="675"/>
      <c r="D96" s="676"/>
      <c r="E96" s="676"/>
      <c r="F96" s="676"/>
      <c r="G96" s="676"/>
      <c r="H96" s="676"/>
      <c r="I96" s="676"/>
      <c r="J96" s="676"/>
      <c r="K96" s="676"/>
      <c r="L96" s="676"/>
      <c r="M96" s="676"/>
      <c r="N96" s="676"/>
      <c r="O96" s="676"/>
      <c r="P96" s="676"/>
      <c r="Q96" s="676"/>
      <c r="R96" s="676"/>
      <c r="S96" s="676"/>
      <c r="T96" s="676"/>
      <c r="U96" s="676"/>
      <c r="V96" s="676"/>
      <c r="W96" s="676"/>
      <c r="X96" s="676"/>
      <c r="Y96" s="676"/>
      <c r="Z96" s="676"/>
      <c r="AA96" s="676"/>
      <c r="AB96" s="676"/>
      <c r="AC96" s="676"/>
      <c r="AD96" s="676"/>
      <c r="AE96" s="676"/>
      <c r="AF96" s="676"/>
      <c r="AG96" s="676"/>
      <c r="AH96" s="676"/>
      <c r="AI96" s="676"/>
      <c r="AJ96" s="676"/>
      <c r="AK96" s="676"/>
      <c r="AL96" s="676"/>
      <c r="AM96" s="676"/>
      <c r="AN96" s="676"/>
      <c r="AO96" s="676"/>
      <c r="AP96" s="676"/>
      <c r="AQ96" s="676"/>
      <c r="AR96" s="676"/>
      <c r="AS96" s="676"/>
      <c r="AT96" s="676"/>
      <c r="AU96" s="677"/>
    </row>
    <row r="97" spans="3:57" ht="10.9" customHeight="1" x14ac:dyDescent="0.25">
      <c r="C97" s="675"/>
      <c r="D97" s="676"/>
      <c r="E97" s="676"/>
      <c r="F97" s="676"/>
      <c r="G97" s="676"/>
      <c r="H97" s="676"/>
      <c r="I97" s="676"/>
      <c r="J97" s="676"/>
      <c r="K97" s="676"/>
      <c r="L97" s="676"/>
      <c r="M97" s="676"/>
      <c r="N97" s="676"/>
      <c r="O97" s="676"/>
      <c r="P97" s="676"/>
      <c r="Q97" s="676"/>
      <c r="R97" s="676"/>
      <c r="S97" s="676"/>
      <c r="T97" s="676"/>
      <c r="U97" s="676"/>
      <c r="V97" s="676"/>
      <c r="W97" s="676"/>
      <c r="X97" s="676"/>
      <c r="Y97" s="676"/>
      <c r="Z97" s="676"/>
      <c r="AA97" s="676"/>
      <c r="AB97" s="676"/>
      <c r="AC97" s="676"/>
      <c r="AD97" s="676"/>
      <c r="AE97" s="676"/>
      <c r="AF97" s="676"/>
      <c r="AG97" s="676"/>
      <c r="AH97" s="676"/>
      <c r="AI97" s="676"/>
      <c r="AJ97" s="676"/>
      <c r="AK97" s="676"/>
      <c r="AL97" s="676"/>
      <c r="AM97" s="676"/>
      <c r="AN97" s="676"/>
      <c r="AO97" s="676"/>
      <c r="AP97" s="676"/>
      <c r="AQ97" s="676"/>
      <c r="AR97" s="676"/>
      <c r="AS97" s="676"/>
      <c r="AT97" s="676"/>
      <c r="AU97" s="677"/>
    </row>
    <row r="98" spans="3:57" ht="10.9" customHeight="1" x14ac:dyDescent="0.25">
      <c r="C98" s="675"/>
      <c r="D98" s="676"/>
      <c r="E98" s="676"/>
      <c r="F98" s="676"/>
      <c r="G98" s="676"/>
      <c r="H98" s="676"/>
      <c r="I98" s="676"/>
      <c r="J98" s="676"/>
      <c r="K98" s="676"/>
      <c r="L98" s="676"/>
      <c r="M98" s="676"/>
      <c r="N98" s="676"/>
      <c r="O98" s="676"/>
      <c r="P98" s="676"/>
      <c r="Q98" s="676"/>
      <c r="R98" s="676"/>
      <c r="S98" s="676"/>
      <c r="T98" s="676"/>
      <c r="U98" s="676"/>
      <c r="V98" s="676"/>
      <c r="W98" s="676"/>
      <c r="X98" s="676"/>
      <c r="Y98" s="676"/>
      <c r="Z98" s="676"/>
      <c r="AA98" s="676"/>
      <c r="AB98" s="676"/>
      <c r="AC98" s="676"/>
      <c r="AD98" s="676"/>
      <c r="AE98" s="676"/>
      <c r="AF98" s="676"/>
      <c r="AG98" s="676"/>
      <c r="AH98" s="676"/>
      <c r="AI98" s="676"/>
      <c r="AJ98" s="676"/>
      <c r="AK98" s="676"/>
      <c r="AL98" s="676"/>
      <c r="AM98" s="676"/>
      <c r="AN98" s="676"/>
      <c r="AO98" s="676"/>
      <c r="AP98" s="676"/>
      <c r="AQ98" s="676"/>
      <c r="AR98" s="676"/>
      <c r="AS98" s="676"/>
      <c r="AT98" s="676"/>
      <c r="AU98" s="677"/>
    </row>
    <row r="99" spans="3:57" ht="10.9" customHeight="1" x14ac:dyDescent="0.25">
      <c r="C99" s="675"/>
      <c r="D99" s="676"/>
      <c r="E99" s="676"/>
      <c r="F99" s="676"/>
      <c r="G99" s="676"/>
      <c r="H99" s="676"/>
      <c r="I99" s="676"/>
      <c r="J99" s="676"/>
      <c r="K99" s="676"/>
      <c r="L99" s="676"/>
      <c r="M99" s="676"/>
      <c r="N99" s="676"/>
      <c r="O99" s="676"/>
      <c r="P99" s="676"/>
      <c r="Q99" s="676"/>
      <c r="R99" s="676"/>
      <c r="S99" s="676"/>
      <c r="T99" s="676"/>
      <c r="U99" s="676"/>
      <c r="V99" s="676"/>
      <c r="W99" s="676"/>
      <c r="X99" s="676"/>
      <c r="Y99" s="676"/>
      <c r="Z99" s="676"/>
      <c r="AA99" s="676"/>
      <c r="AB99" s="676"/>
      <c r="AC99" s="676"/>
      <c r="AD99" s="676"/>
      <c r="AE99" s="676"/>
      <c r="AF99" s="676"/>
      <c r="AG99" s="676"/>
      <c r="AH99" s="676"/>
      <c r="AI99" s="676"/>
      <c r="AJ99" s="676"/>
      <c r="AK99" s="676"/>
      <c r="AL99" s="676"/>
      <c r="AM99" s="676"/>
      <c r="AN99" s="676"/>
      <c r="AO99" s="676"/>
      <c r="AP99" s="676"/>
      <c r="AQ99" s="676"/>
      <c r="AR99" s="676"/>
      <c r="AS99" s="676"/>
      <c r="AT99" s="676"/>
      <c r="AU99" s="677"/>
    </row>
    <row r="100" spans="3:57" ht="10.9" customHeight="1" x14ac:dyDescent="0.25">
      <c r="C100" s="675"/>
      <c r="D100" s="676"/>
      <c r="E100" s="676"/>
      <c r="F100" s="676"/>
      <c r="G100" s="676"/>
      <c r="H100" s="676"/>
      <c r="I100" s="676"/>
      <c r="J100" s="676"/>
      <c r="K100" s="676"/>
      <c r="L100" s="676"/>
      <c r="M100" s="676"/>
      <c r="N100" s="676"/>
      <c r="O100" s="676"/>
      <c r="P100" s="676"/>
      <c r="Q100" s="676"/>
      <c r="R100" s="676"/>
      <c r="S100" s="676"/>
      <c r="T100" s="676"/>
      <c r="U100" s="676"/>
      <c r="V100" s="676"/>
      <c r="W100" s="676"/>
      <c r="X100" s="676"/>
      <c r="Y100" s="676"/>
      <c r="Z100" s="676"/>
      <c r="AA100" s="676"/>
      <c r="AB100" s="676"/>
      <c r="AC100" s="676"/>
      <c r="AD100" s="676"/>
      <c r="AE100" s="676"/>
      <c r="AF100" s="676"/>
      <c r="AG100" s="676"/>
      <c r="AH100" s="676"/>
      <c r="AI100" s="676"/>
      <c r="AJ100" s="676"/>
      <c r="AK100" s="676"/>
      <c r="AL100" s="676"/>
      <c r="AM100" s="676"/>
      <c r="AN100" s="676"/>
      <c r="AO100" s="676"/>
      <c r="AP100" s="676"/>
      <c r="AQ100" s="676"/>
      <c r="AR100" s="676"/>
      <c r="AS100" s="676"/>
      <c r="AT100" s="676"/>
      <c r="AU100" s="677"/>
    </row>
    <row r="101" spans="3:57" ht="10.9" customHeight="1" x14ac:dyDescent="0.25">
      <c r="C101" s="675"/>
      <c r="D101" s="676"/>
      <c r="E101" s="676"/>
      <c r="F101" s="676"/>
      <c r="G101" s="676"/>
      <c r="H101" s="676"/>
      <c r="I101" s="676"/>
      <c r="J101" s="676"/>
      <c r="K101" s="676"/>
      <c r="L101" s="676"/>
      <c r="M101" s="676"/>
      <c r="N101" s="676"/>
      <c r="O101" s="676"/>
      <c r="P101" s="676"/>
      <c r="Q101" s="676"/>
      <c r="R101" s="676"/>
      <c r="S101" s="676"/>
      <c r="T101" s="676"/>
      <c r="U101" s="676"/>
      <c r="V101" s="676"/>
      <c r="W101" s="676"/>
      <c r="X101" s="676"/>
      <c r="Y101" s="676"/>
      <c r="Z101" s="676"/>
      <c r="AA101" s="676"/>
      <c r="AB101" s="676"/>
      <c r="AC101" s="676"/>
      <c r="AD101" s="676"/>
      <c r="AE101" s="676"/>
      <c r="AF101" s="676"/>
      <c r="AG101" s="676"/>
      <c r="AH101" s="676"/>
      <c r="AI101" s="676"/>
      <c r="AJ101" s="676"/>
      <c r="AK101" s="676"/>
      <c r="AL101" s="676"/>
      <c r="AM101" s="676"/>
      <c r="AN101" s="676"/>
      <c r="AO101" s="676"/>
      <c r="AP101" s="676"/>
      <c r="AQ101" s="676"/>
      <c r="AR101" s="676"/>
      <c r="AS101" s="676"/>
      <c r="AT101" s="676"/>
      <c r="AU101" s="677"/>
    </row>
    <row r="102" spans="3:57" ht="10.9" customHeight="1" thickBot="1" x14ac:dyDescent="0.3">
      <c r="C102" s="678"/>
      <c r="D102" s="679"/>
      <c r="E102" s="679"/>
      <c r="F102" s="679"/>
      <c r="G102" s="679"/>
      <c r="H102" s="679"/>
      <c r="I102" s="679"/>
      <c r="J102" s="679"/>
      <c r="K102" s="679"/>
      <c r="L102" s="679"/>
      <c r="M102" s="679"/>
      <c r="N102" s="679"/>
      <c r="O102" s="679"/>
      <c r="P102" s="679"/>
      <c r="Q102" s="679"/>
      <c r="R102" s="679"/>
      <c r="S102" s="679"/>
      <c r="T102" s="679"/>
      <c r="U102" s="679"/>
      <c r="V102" s="679"/>
      <c r="W102" s="679"/>
      <c r="X102" s="679"/>
      <c r="Y102" s="679"/>
      <c r="Z102" s="679"/>
      <c r="AA102" s="679"/>
      <c r="AB102" s="679"/>
      <c r="AC102" s="679"/>
      <c r="AD102" s="679"/>
      <c r="AE102" s="679"/>
      <c r="AF102" s="679"/>
      <c r="AG102" s="679"/>
      <c r="AH102" s="679"/>
      <c r="AI102" s="679"/>
      <c r="AJ102" s="679"/>
      <c r="AK102" s="679"/>
      <c r="AL102" s="679"/>
      <c r="AM102" s="679"/>
      <c r="AN102" s="679"/>
      <c r="AO102" s="679"/>
      <c r="AP102" s="679"/>
      <c r="AQ102" s="679"/>
      <c r="AR102" s="679"/>
      <c r="AS102" s="679"/>
      <c r="AT102" s="679"/>
      <c r="AU102" s="680"/>
    </row>
    <row r="103" spans="3:57" ht="16.5" customHeight="1" x14ac:dyDescent="0.25">
      <c r="D103" s="412" t="s">
        <v>128</v>
      </c>
      <c r="E103" s="412"/>
      <c r="F103" s="412"/>
      <c r="G103" s="412"/>
      <c r="H103" s="412"/>
      <c r="I103" s="412"/>
      <c r="J103" s="412"/>
      <c r="K103" s="412"/>
      <c r="L103" s="412"/>
      <c r="M103" s="412"/>
      <c r="N103" s="412"/>
      <c r="O103" s="412"/>
      <c r="P103" s="412"/>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157"/>
      <c r="AX103" s="157"/>
      <c r="AY103" s="157"/>
      <c r="AZ103" s="157"/>
      <c r="BA103" s="157"/>
      <c r="BB103" s="157"/>
      <c r="BC103" s="157"/>
      <c r="BD103" s="157"/>
      <c r="BE103" s="157"/>
    </row>
    <row r="104" spans="3:57" ht="16.5" customHeight="1" thickBot="1" x14ac:dyDescent="0.3">
      <c r="D104" s="412"/>
      <c r="E104" s="412"/>
      <c r="F104" s="412"/>
      <c r="G104" s="412"/>
      <c r="H104" s="412"/>
      <c r="I104" s="412"/>
      <c r="J104" s="412"/>
      <c r="K104" s="412"/>
      <c r="L104" s="412"/>
      <c r="M104" s="412"/>
      <c r="N104" s="412"/>
      <c r="O104" s="412"/>
      <c r="P104" s="412"/>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157"/>
      <c r="AX104" s="157"/>
      <c r="AY104" s="157"/>
      <c r="AZ104" s="157"/>
      <c r="BA104" s="157"/>
      <c r="BB104" s="157"/>
      <c r="BC104" s="157"/>
      <c r="BD104" s="157"/>
      <c r="BE104" s="157"/>
    </row>
    <row r="105" spans="3:57" ht="10.9" customHeight="1" x14ac:dyDescent="0.25">
      <c r="C105" s="620"/>
      <c r="D105" s="673"/>
      <c r="E105" s="673"/>
      <c r="F105" s="673"/>
      <c r="G105" s="673"/>
      <c r="H105" s="673"/>
      <c r="I105" s="673"/>
      <c r="J105" s="673"/>
      <c r="K105" s="673"/>
      <c r="L105" s="673"/>
      <c r="M105" s="673"/>
      <c r="N105" s="673"/>
      <c r="O105" s="673"/>
      <c r="P105" s="673"/>
      <c r="Q105" s="673"/>
      <c r="R105" s="673"/>
      <c r="S105" s="673"/>
      <c r="T105" s="673"/>
      <c r="U105" s="673"/>
      <c r="V105" s="673"/>
      <c r="W105" s="673"/>
      <c r="X105" s="673"/>
      <c r="Y105" s="673"/>
      <c r="Z105" s="673"/>
      <c r="AA105" s="673"/>
      <c r="AB105" s="673"/>
      <c r="AC105" s="673"/>
      <c r="AD105" s="673"/>
      <c r="AE105" s="673"/>
      <c r="AF105" s="673"/>
      <c r="AG105" s="673"/>
      <c r="AH105" s="673"/>
      <c r="AI105" s="673"/>
      <c r="AJ105" s="673"/>
      <c r="AK105" s="673"/>
      <c r="AL105" s="673"/>
      <c r="AM105" s="673"/>
      <c r="AN105" s="673"/>
      <c r="AO105" s="673"/>
      <c r="AP105" s="673"/>
      <c r="AQ105" s="673"/>
      <c r="AR105" s="673"/>
      <c r="AS105" s="673"/>
      <c r="AT105" s="673"/>
      <c r="AU105" s="674"/>
    </row>
    <row r="106" spans="3:57" ht="10.9" customHeight="1" x14ac:dyDescent="0.25">
      <c r="C106" s="675"/>
      <c r="D106" s="676"/>
      <c r="E106" s="676"/>
      <c r="F106" s="676"/>
      <c r="G106" s="676"/>
      <c r="H106" s="676"/>
      <c r="I106" s="676"/>
      <c r="J106" s="676"/>
      <c r="K106" s="676"/>
      <c r="L106" s="676"/>
      <c r="M106" s="676"/>
      <c r="N106" s="676"/>
      <c r="O106" s="676"/>
      <c r="P106" s="676"/>
      <c r="Q106" s="676"/>
      <c r="R106" s="676"/>
      <c r="S106" s="676"/>
      <c r="T106" s="676"/>
      <c r="U106" s="676"/>
      <c r="V106" s="676"/>
      <c r="W106" s="676"/>
      <c r="X106" s="676"/>
      <c r="Y106" s="676"/>
      <c r="Z106" s="676"/>
      <c r="AA106" s="676"/>
      <c r="AB106" s="676"/>
      <c r="AC106" s="676"/>
      <c r="AD106" s="676"/>
      <c r="AE106" s="676"/>
      <c r="AF106" s="676"/>
      <c r="AG106" s="676"/>
      <c r="AH106" s="676"/>
      <c r="AI106" s="676"/>
      <c r="AJ106" s="676"/>
      <c r="AK106" s="676"/>
      <c r="AL106" s="676"/>
      <c r="AM106" s="676"/>
      <c r="AN106" s="676"/>
      <c r="AO106" s="676"/>
      <c r="AP106" s="676"/>
      <c r="AQ106" s="676"/>
      <c r="AR106" s="676"/>
      <c r="AS106" s="676"/>
      <c r="AT106" s="676"/>
      <c r="AU106" s="677"/>
    </row>
    <row r="107" spans="3:57" ht="10.9" customHeight="1" x14ac:dyDescent="0.25">
      <c r="C107" s="675"/>
      <c r="D107" s="676"/>
      <c r="E107" s="676"/>
      <c r="F107" s="676"/>
      <c r="G107" s="676"/>
      <c r="H107" s="676"/>
      <c r="I107" s="676"/>
      <c r="J107" s="676"/>
      <c r="K107" s="676"/>
      <c r="L107" s="676"/>
      <c r="M107" s="676"/>
      <c r="N107" s="676"/>
      <c r="O107" s="676"/>
      <c r="P107" s="676"/>
      <c r="Q107" s="676"/>
      <c r="R107" s="676"/>
      <c r="S107" s="676"/>
      <c r="T107" s="676"/>
      <c r="U107" s="676"/>
      <c r="V107" s="676"/>
      <c r="W107" s="676"/>
      <c r="X107" s="676"/>
      <c r="Y107" s="676"/>
      <c r="Z107" s="676"/>
      <c r="AA107" s="676"/>
      <c r="AB107" s="676"/>
      <c r="AC107" s="676"/>
      <c r="AD107" s="676"/>
      <c r="AE107" s="676"/>
      <c r="AF107" s="676"/>
      <c r="AG107" s="676"/>
      <c r="AH107" s="676"/>
      <c r="AI107" s="676"/>
      <c r="AJ107" s="676"/>
      <c r="AK107" s="676"/>
      <c r="AL107" s="676"/>
      <c r="AM107" s="676"/>
      <c r="AN107" s="676"/>
      <c r="AO107" s="676"/>
      <c r="AP107" s="676"/>
      <c r="AQ107" s="676"/>
      <c r="AR107" s="676"/>
      <c r="AS107" s="676"/>
      <c r="AT107" s="676"/>
      <c r="AU107" s="677"/>
    </row>
    <row r="108" spans="3:57" ht="10.9" customHeight="1" x14ac:dyDescent="0.25">
      <c r="C108" s="675"/>
      <c r="D108" s="676"/>
      <c r="E108" s="676"/>
      <c r="F108" s="676"/>
      <c r="G108" s="676"/>
      <c r="H108" s="676"/>
      <c r="I108" s="676"/>
      <c r="J108" s="676"/>
      <c r="K108" s="676"/>
      <c r="L108" s="676"/>
      <c r="M108" s="676"/>
      <c r="N108" s="676"/>
      <c r="O108" s="676"/>
      <c r="P108" s="676"/>
      <c r="Q108" s="676"/>
      <c r="R108" s="676"/>
      <c r="S108" s="676"/>
      <c r="T108" s="676"/>
      <c r="U108" s="676"/>
      <c r="V108" s="676"/>
      <c r="W108" s="676"/>
      <c r="X108" s="676"/>
      <c r="Y108" s="676"/>
      <c r="Z108" s="676"/>
      <c r="AA108" s="676"/>
      <c r="AB108" s="676"/>
      <c r="AC108" s="676"/>
      <c r="AD108" s="676"/>
      <c r="AE108" s="676"/>
      <c r="AF108" s="676"/>
      <c r="AG108" s="676"/>
      <c r="AH108" s="676"/>
      <c r="AI108" s="676"/>
      <c r="AJ108" s="676"/>
      <c r="AK108" s="676"/>
      <c r="AL108" s="676"/>
      <c r="AM108" s="676"/>
      <c r="AN108" s="676"/>
      <c r="AO108" s="676"/>
      <c r="AP108" s="676"/>
      <c r="AQ108" s="676"/>
      <c r="AR108" s="676"/>
      <c r="AS108" s="676"/>
      <c r="AT108" s="676"/>
      <c r="AU108" s="677"/>
    </row>
    <row r="109" spans="3:57" ht="10.9" customHeight="1" x14ac:dyDescent="0.25">
      <c r="C109" s="675"/>
      <c r="D109" s="676"/>
      <c r="E109" s="676"/>
      <c r="F109" s="676"/>
      <c r="G109" s="676"/>
      <c r="H109" s="676"/>
      <c r="I109" s="676"/>
      <c r="J109" s="676"/>
      <c r="K109" s="676"/>
      <c r="L109" s="676"/>
      <c r="M109" s="676"/>
      <c r="N109" s="676"/>
      <c r="O109" s="676"/>
      <c r="P109" s="676"/>
      <c r="Q109" s="676"/>
      <c r="R109" s="676"/>
      <c r="S109" s="676"/>
      <c r="T109" s="676"/>
      <c r="U109" s="676"/>
      <c r="V109" s="676"/>
      <c r="W109" s="676"/>
      <c r="X109" s="676"/>
      <c r="Y109" s="676"/>
      <c r="Z109" s="676"/>
      <c r="AA109" s="676"/>
      <c r="AB109" s="676"/>
      <c r="AC109" s="676"/>
      <c r="AD109" s="676"/>
      <c r="AE109" s="676"/>
      <c r="AF109" s="676"/>
      <c r="AG109" s="676"/>
      <c r="AH109" s="676"/>
      <c r="AI109" s="676"/>
      <c r="AJ109" s="676"/>
      <c r="AK109" s="676"/>
      <c r="AL109" s="676"/>
      <c r="AM109" s="676"/>
      <c r="AN109" s="676"/>
      <c r="AO109" s="676"/>
      <c r="AP109" s="676"/>
      <c r="AQ109" s="676"/>
      <c r="AR109" s="676"/>
      <c r="AS109" s="676"/>
      <c r="AT109" s="676"/>
      <c r="AU109" s="677"/>
    </row>
    <row r="110" spans="3:57" ht="10.9" customHeight="1" x14ac:dyDescent="0.25">
      <c r="C110" s="675"/>
      <c r="D110" s="676"/>
      <c r="E110" s="676"/>
      <c r="F110" s="676"/>
      <c r="G110" s="676"/>
      <c r="H110" s="676"/>
      <c r="I110" s="676"/>
      <c r="J110" s="676"/>
      <c r="K110" s="676"/>
      <c r="L110" s="676"/>
      <c r="M110" s="676"/>
      <c r="N110" s="676"/>
      <c r="O110" s="676"/>
      <c r="P110" s="676"/>
      <c r="Q110" s="676"/>
      <c r="R110" s="676"/>
      <c r="S110" s="676"/>
      <c r="T110" s="676"/>
      <c r="U110" s="676"/>
      <c r="V110" s="676"/>
      <c r="W110" s="676"/>
      <c r="X110" s="676"/>
      <c r="Y110" s="676"/>
      <c r="Z110" s="676"/>
      <c r="AA110" s="676"/>
      <c r="AB110" s="676"/>
      <c r="AC110" s="676"/>
      <c r="AD110" s="676"/>
      <c r="AE110" s="676"/>
      <c r="AF110" s="676"/>
      <c r="AG110" s="676"/>
      <c r="AH110" s="676"/>
      <c r="AI110" s="676"/>
      <c r="AJ110" s="676"/>
      <c r="AK110" s="676"/>
      <c r="AL110" s="676"/>
      <c r="AM110" s="676"/>
      <c r="AN110" s="676"/>
      <c r="AO110" s="676"/>
      <c r="AP110" s="676"/>
      <c r="AQ110" s="676"/>
      <c r="AR110" s="676"/>
      <c r="AS110" s="676"/>
      <c r="AT110" s="676"/>
      <c r="AU110" s="677"/>
    </row>
    <row r="111" spans="3:57" ht="10.9" customHeight="1" x14ac:dyDescent="0.25">
      <c r="C111" s="675"/>
      <c r="D111" s="676"/>
      <c r="E111" s="676"/>
      <c r="F111" s="676"/>
      <c r="G111" s="676"/>
      <c r="H111" s="676"/>
      <c r="I111" s="676"/>
      <c r="J111" s="676"/>
      <c r="K111" s="676"/>
      <c r="L111" s="676"/>
      <c r="M111" s="676"/>
      <c r="N111" s="676"/>
      <c r="O111" s="676"/>
      <c r="P111" s="676"/>
      <c r="Q111" s="676"/>
      <c r="R111" s="676"/>
      <c r="S111" s="676"/>
      <c r="T111" s="676"/>
      <c r="U111" s="676"/>
      <c r="V111" s="676"/>
      <c r="W111" s="676"/>
      <c r="X111" s="676"/>
      <c r="Y111" s="676"/>
      <c r="Z111" s="676"/>
      <c r="AA111" s="676"/>
      <c r="AB111" s="676"/>
      <c r="AC111" s="676"/>
      <c r="AD111" s="676"/>
      <c r="AE111" s="676"/>
      <c r="AF111" s="676"/>
      <c r="AG111" s="676"/>
      <c r="AH111" s="676"/>
      <c r="AI111" s="676"/>
      <c r="AJ111" s="676"/>
      <c r="AK111" s="676"/>
      <c r="AL111" s="676"/>
      <c r="AM111" s="676"/>
      <c r="AN111" s="676"/>
      <c r="AO111" s="676"/>
      <c r="AP111" s="676"/>
      <c r="AQ111" s="676"/>
      <c r="AR111" s="676"/>
      <c r="AS111" s="676"/>
      <c r="AT111" s="676"/>
      <c r="AU111" s="677"/>
    </row>
    <row r="112" spans="3:57" ht="10.9" customHeight="1" x14ac:dyDescent="0.25">
      <c r="C112" s="675"/>
      <c r="D112" s="676"/>
      <c r="E112" s="676"/>
      <c r="F112" s="676"/>
      <c r="G112" s="676"/>
      <c r="H112" s="676"/>
      <c r="I112" s="676"/>
      <c r="J112" s="676"/>
      <c r="K112" s="676"/>
      <c r="L112" s="676"/>
      <c r="M112" s="676"/>
      <c r="N112" s="676"/>
      <c r="O112" s="676"/>
      <c r="P112" s="676"/>
      <c r="Q112" s="676"/>
      <c r="R112" s="676"/>
      <c r="S112" s="676"/>
      <c r="T112" s="676"/>
      <c r="U112" s="676"/>
      <c r="V112" s="676"/>
      <c r="W112" s="676"/>
      <c r="X112" s="676"/>
      <c r="Y112" s="676"/>
      <c r="Z112" s="676"/>
      <c r="AA112" s="676"/>
      <c r="AB112" s="676"/>
      <c r="AC112" s="676"/>
      <c r="AD112" s="676"/>
      <c r="AE112" s="676"/>
      <c r="AF112" s="676"/>
      <c r="AG112" s="676"/>
      <c r="AH112" s="676"/>
      <c r="AI112" s="676"/>
      <c r="AJ112" s="676"/>
      <c r="AK112" s="676"/>
      <c r="AL112" s="676"/>
      <c r="AM112" s="676"/>
      <c r="AN112" s="676"/>
      <c r="AO112" s="676"/>
      <c r="AP112" s="676"/>
      <c r="AQ112" s="676"/>
      <c r="AR112" s="676"/>
      <c r="AS112" s="676"/>
      <c r="AT112" s="676"/>
      <c r="AU112" s="677"/>
    </row>
    <row r="113" spans="1:48" ht="10.9" customHeight="1" x14ac:dyDescent="0.25">
      <c r="C113" s="675"/>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7"/>
    </row>
    <row r="114" spans="1:48" ht="10.9" customHeight="1" x14ac:dyDescent="0.25">
      <c r="C114" s="675"/>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7"/>
    </row>
    <row r="115" spans="1:48" ht="10.9" customHeight="1" x14ac:dyDescent="0.25">
      <c r="C115" s="675"/>
      <c r="D115" s="676"/>
      <c r="E115" s="676"/>
      <c r="F115" s="676"/>
      <c r="G115" s="676"/>
      <c r="H115" s="676"/>
      <c r="I115" s="676"/>
      <c r="J115" s="676"/>
      <c r="K115" s="676"/>
      <c r="L115" s="676"/>
      <c r="M115" s="676"/>
      <c r="N115" s="676"/>
      <c r="O115" s="676"/>
      <c r="P115" s="676"/>
      <c r="Q115" s="676"/>
      <c r="R115" s="676"/>
      <c r="S115" s="676"/>
      <c r="T115" s="676"/>
      <c r="U115" s="676"/>
      <c r="V115" s="676"/>
      <c r="W115" s="676"/>
      <c r="X115" s="676"/>
      <c r="Y115" s="676"/>
      <c r="Z115" s="676"/>
      <c r="AA115" s="676"/>
      <c r="AB115" s="676"/>
      <c r="AC115" s="676"/>
      <c r="AD115" s="676"/>
      <c r="AE115" s="676"/>
      <c r="AF115" s="676"/>
      <c r="AG115" s="676"/>
      <c r="AH115" s="676"/>
      <c r="AI115" s="676"/>
      <c r="AJ115" s="676"/>
      <c r="AK115" s="676"/>
      <c r="AL115" s="676"/>
      <c r="AM115" s="676"/>
      <c r="AN115" s="676"/>
      <c r="AO115" s="676"/>
      <c r="AP115" s="676"/>
      <c r="AQ115" s="676"/>
      <c r="AR115" s="676"/>
      <c r="AS115" s="676"/>
      <c r="AT115" s="676"/>
      <c r="AU115" s="677"/>
    </row>
    <row r="116" spans="1:48" ht="10.9" customHeight="1" x14ac:dyDescent="0.25">
      <c r="C116" s="675"/>
      <c r="D116" s="676"/>
      <c r="E116" s="676"/>
      <c r="F116" s="676"/>
      <c r="G116" s="676"/>
      <c r="H116" s="676"/>
      <c r="I116" s="676"/>
      <c r="J116" s="676"/>
      <c r="K116" s="676"/>
      <c r="L116" s="676"/>
      <c r="M116" s="676"/>
      <c r="N116" s="676"/>
      <c r="O116" s="676"/>
      <c r="P116" s="676"/>
      <c r="Q116" s="676"/>
      <c r="R116" s="676"/>
      <c r="S116" s="676"/>
      <c r="T116" s="676"/>
      <c r="U116" s="676"/>
      <c r="V116" s="676"/>
      <c r="W116" s="676"/>
      <c r="X116" s="676"/>
      <c r="Y116" s="676"/>
      <c r="Z116" s="676"/>
      <c r="AA116" s="676"/>
      <c r="AB116" s="676"/>
      <c r="AC116" s="676"/>
      <c r="AD116" s="676"/>
      <c r="AE116" s="676"/>
      <c r="AF116" s="676"/>
      <c r="AG116" s="676"/>
      <c r="AH116" s="676"/>
      <c r="AI116" s="676"/>
      <c r="AJ116" s="676"/>
      <c r="AK116" s="676"/>
      <c r="AL116" s="676"/>
      <c r="AM116" s="676"/>
      <c r="AN116" s="676"/>
      <c r="AO116" s="676"/>
      <c r="AP116" s="676"/>
      <c r="AQ116" s="676"/>
      <c r="AR116" s="676"/>
      <c r="AS116" s="676"/>
      <c r="AT116" s="676"/>
      <c r="AU116" s="677"/>
    </row>
    <row r="117" spans="1:48" ht="10.9" customHeight="1" x14ac:dyDescent="0.25">
      <c r="C117" s="675"/>
      <c r="D117" s="676"/>
      <c r="E117" s="676"/>
      <c r="F117" s="676"/>
      <c r="G117" s="676"/>
      <c r="H117" s="676"/>
      <c r="I117" s="676"/>
      <c r="J117" s="676"/>
      <c r="K117" s="676"/>
      <c r="L117" s="676"/>
      <c r="M117" s="676"/>
      <c r="N117" s="676"/>
      <c r="O117" s="676"/>
      <c r="P117" s="676"/>
      <c r="Q117" s="676"/>
      <c r="R117" s="676"/>
      <c r="S117" s="676"/>
      <c r="T117" s="676"/>
      <c r="U117" s="676"/>
      <c r="V117" s="676"/>
      <c r="W117" s="676"/>
      <c r="X117" s="676"/>
      <c r="Y117" s="676"/>
      <c r="Z117" s="676"/>
      <c r="AA117" s="676"/>
      <c r="AB117" s="676"/>
      <c r="AC117" s="676"/>
      <c r="AD117" s="676"/>
      <c r="AE117" s="676"/>
      <c r="AF117" s="676"/>
      <c r="AG117" s="676"/>
      <c r="AH117" s="676"/>
      <c r="AI117" s="676"/>
      <c r="AJ117" s="676"/>
      <c r="AK117" s="676"/>
      <c r="AL117" s="676"/>
      <c r="AM117" s="676"/>
      <c r="AN117" s="676"/>
      <c r="AO117" s="676"/>
      <c r="AP117" s="676"/>
      <c r="AQ117" s="676"/>
      <c r="AR117" s="676"/>
      <c r="AS117" s="676"/>
      <c r="AT117" s="676"/>
      <c r="AU117" s="677"/>
    </row>
    <row r="118" spans="1:48" ht="10.9" customHeight="1" x14ac:dyDescent="0.25">
      <c r="C118" s="675"/>
      <c r="D118" s="676"/>
      <c r="E118" s="676"/>
      <c r="F118" s="676"/>
      <c r="G118" s="676"/>
      <c r="H118" s="676"/>
      <c r="I118" s="676"/>
      <c r="J118" s="676"/>
      <c r="K118" s="676"/>
      <c r="L118" s="676"/>
      <c r="M118" s="676"/>
      <c r="N118" s="676"/>
      <c r="O118" s="676"/>
      <c r="P118" s="676"/>
      <c r="Q118" s="676"/>
      <c r="R118" s="676"/>
      <c r="S118" s="676"/>
      <c r="T118" s="676"/>
      <c r="U118" s="676"/>
      <c r="V118" s="676"/>
      <c r="W118" s="676"/>
      <c r="X118" s="676"/>
      <c r="Y118" s="676"/>
      <c r="Z118" s="676"/>
      <c r="AA118" s="676"/>
      <c r="AB118" s="676"/>
      <c r="AC118" s="676"/>
      <c r="AD118" s="676"/>
      <c r="AE118" s="676"/>
      <c r="AF118" s="676"/>
      <c r="AG118" s="676"/>
      <c r="AH118" s="676"/>
      <c r="AI118" s="676"/>
      <c r="AJ118" s="676"/>
      <c r="AK118" s="676"/>
      <c r="AL118" s="676"/>
      <c r="AM118" s="676"/>
      <c r="AN118" s="676"/>
      <c r="AO118" s="676"/>
      <c r="AP118" s="676"/>
      <c r="AQ118" s="676"/>
      <c r="AR118" s="676"/>
      <c r="AS118" s="676"/>
      <c r="AT118" s="676"/>
      <c r="AU118" s="677"/>
    </row>
    <row r="119" spans="1:48" ht="10.9" customHeight="1" thickBot="1" x14ac:dyDescent="0.3">
      <c r="C119" s="678"/>
      <c r="D119" s="679"/>
      <c r="E119" s="679"/>
      <c r="F119" s="679"/>
      <c r="G119" s="679"/>
      <c r="H119" s="679"/>
      <c r="I119" s="679"/>
      <c r="J119" s="679"/>
      <c r="K119" s="679"/>
      <c r="L119" s="679"/>
      <c r="M119" s="679"/>
      <c r="N119" s="679"/>
      <c r="O119" s="679"/>
      <c r="P119" s="679"/>
      <c r="Q119" s="679"/>
      <c r="R119" s="679"/>
      <c r="S119" s="679"/>
      <c r="T119" s="679"/>
      <c r="U119" s="679"/>
      <c r="V119" s="679"/>
      <c r="W119" s="679"/>
      <c r="X119" s="679"/>
      <c r="Y119" s="679"/>
      <c r="Z119" s="679"/>
      <c r="AA119" s="679"/>
      <c r="AB119" s="679"/>
      <c r="AC119" s="679"/>
      <c r="AD119" s="679"/>
      <c r="AE119" s="679"/>
      <c r="AF119" s="679"/>
      <c r="AG119" s="679"/>
      <c r="AH119" s="679"/>
      <c r="AI119" s="679"/>
      <c r="AJ119" s="679"/>
      <c r="AK119" s="679"/>
      <c r="AL119" s="679"/>
      <c r="AM119" s="679"/>
      <c r="AN119" s="679"/>
      <c r="AO119" s="679"/>
      <c r="AP119" s="679"/>
      <c r="AQ119" s="679"/>
      <c r="AR119" s="679"/>
      <c r="AS119" s="679"/>
      <c r="AT119" s="679"/>
      <c r="AU119" s="680"/>
    </row>
    <row r="120" spans="1:48" ht="12" customHeight="1" x14ac:dyDescent="0.25">
      <c r="A120" s="408" t="s">
        <v>216</v>
      </c>
      <c r="B120" s="408"/>
      <c r="C120" s="408"/>
      <c r="D120" s="408"/>
      <c r="E120" s="408"/>
      <c r="F120" s="408"/>
      <c r="G120" s="408"/>
      <c r="H120" s="408"/>
      <c r="I120" s="408"/>
      <c r="J120" s="408"/>
      <c r="K120" s="408"/>
      <c r="L120" s="408"/>
      <c r="M120" s="408"/>
      <c r="N120" s="408"/>
      <c r="O120" s="408"/>
      <c r="P120" s="408"/>
      <c r="Q120" s="408"/>
      <c r="R120" s="408"/>
      <c r="S120" s="408"/>
      <c r="T120" s="408"/>
      <c r="U120" s="408"/>
      <c r="V120" s="408"/>
      <c r="W120" s="408"/>
      <c r="X120" s="408"/>
      <c r="Y120" s="408"/>
      <c r="Z120" s="408"/>
      <c r="AA120" s="408"/>
      <c r="AB120" s="408"/>
      <c r="AC120" s="408"/>
      <c r="AD120" s="408"/>
      <c r="AE120" s="408"/>
      <c r="AF120" s="408"/>
      <c r="AG120" s="408"/>
      <c r="AH120" s="408"/>
      <c r="AI120" s="408"/>
      <c r="AJ120" s="408"/>
      <c r="AK120" s="408"/>
      <c r="AL120" s="408"/>
      <c r="AM120" s="408"/>
      <c r="AN120" s="408"/>
      <c r="AO120" s="408"/>
      <c r="AP120" s="408"/>
      <c r="AQ120" s="408"/>
      <c r="AR120" s="408"/>
      <c r="AS120" s="408"/>
      <c r="AT120" s="408"/>
      <c r="AU120" s="408"/>
      <c r="AV120" s="408"/>
    </row>
    <row r="122" spans="1:48" ht="12"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469" t="s">
        <v>233</v>
      </c>
      <c r="AO122" s="469"/>
      <c r="AP122" s="469"/>
      <c r="AQ122" s="469"/>
      <c r="AR122" s="80"/>
      <c r="AS122" s="469" t="s">
        <v>232</v>
      </c>
      <c r="AT122" s="469"/>
      <c r="AU122" s="469"/>
      <c r="AV122" s="469"/>
    </row>
    <row r="123" spans="1:48" ht="12"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469"/>
      <c r="AO123" s="469"/>
      <c r="AP123" s="469"/>
      <c r="AQ123" s="469"/>
      <c r="AR123" s="80"/>
      <c r="AS123" s="469"/>
      <c r="AT123" s="469"/>
      <c r="AU123" s="469"/>
      <c r="AV123" s="469"/>
    </row>
    <row r="124" spans="1:48" ht="12"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row r="138" spans="1:48" ht="12"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row>
    <row r="139" spans="1:48" ht="12"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row>
    <row r="140" spans="1:48" ht="12"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row>
    <row r="141" spans="1:48" ht="12"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row>
    <row r="142" spans="1:48" ht="12"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row>
    <row r="143" spans="1:48" ht="12"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row>
    <row r="144" spans="1:48" ht="12"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row>
    <row r="145" spans="1:48" ht="12"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row>
    <row r="146" spans="1:48" ht="12"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row>
    <row r="147" spans="1:48" ht="12"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row>
    <row r="148" spans="1:48" ht="12"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row>
    <row r="149" spans="1:48" ht="12"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row>
    <row r="150" spans="1:48" ht="12"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row>
    <row r="151" spans="1:48" ht="12"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row>
    <row r="152" spans="1:48" ht="12"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row>
    <row r="153" spans="1:48" ht="12"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row>
    <row r="154" spans="1:48" ht="12"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row>
    <row r="155" spans="1:48" ht="12"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row>
    <row r="156" spans="1:48" ht="12"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row>
    <row r="157" spans="1:48" ht="12"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row>
    <row r="158" spans="1:48" ht="12"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row>
    <row r="159" spans="1:48" ht="12"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row>
    <row r="160" spans="1:48" ht="12"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row>
    <row r="161" spans="1:48" ht="12"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row>
    <row r="162" spans="1:48" ht="12"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row>
    <row r="163" spans="1:48" ht="12"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row>
    <row r="164" spans="1:48" ht="12"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row>
    <row r="165" spans="1:48" ht="12"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row>
    <row r="166" spans="1:48" ht="12"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row>
    <row r="167" spans="1:48" ht="12"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row>
    <row r="168" spans="1:48" ht="12"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row>
    <row r="169" spans="1:48" ht="12"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row>
  </sheetData>
  <sheetProtection sheet="1" objects="1" scenarios="1"/>
  <mergeCells count="100">
    <mergeCell ref="BD29:BE30"/>
    <mergeCell ref="BD32:BE33"/>
    <mergeCell ref="BD17:BE18"/>
    <mergeCell ref="BD20:BE21"/>
    <mergeCell ref="BD23:BE24"/>
    <mergeCell ref="BD26:BE27"/>
    <mergeCell ref="AY32:AZ33"/>
    <mergeCell ref="A46:C48"/>
    <mergeCell ref="D46:AM48"/>
    <mergeCell ref="AN46:AV48"/>
    <mergeCell ref="D51:P52"/>
    <mergeCell ref="A43:AV43"/>
    <mergeCell ref="S51:X52"/>
    <mergeCell ref="Z51:AA52"/>
    <mergeCell ref="AC51:AH52"/>
    <mergeCell ref="AJ51:AK52"/>
    <mergeCell ref="AY38:AZ39"/>
    <mergeCell ref="U35:V36"/>
    <mergeCell ref="Z35:AA36"/>
    <mergeCell ref="Z32:AA33"/>
    <mergeCell ref="AQ35:AR36"/>
    <mergeCell ref="F35:T36"/>
    <mergeCell ref="BA38:BB39"/>
    <mergeCell ref="C89:AU102"/>
    <mergeCell ref="D103:P104"/>
    <mergeCell ref="D87:P88"/>
    <mergeCell ref="AM51:AR52"/>
    <mergeCell ref="AT51:AU52"/>
    <mergeCell ref="AQ38:AR39"/>
    <mergeCell ref="D38:E39"/>
    <mergeCell ref="F38:T39"/>
    <mergeCell ref="U38:V39"/>
    <mergeCell ref="Z38:AA39"/>
    <mergeCell ref="D57:AV58"/>
    <mergeCell ref="C60:AU81"/>
    <mergeCell ref="D54:X55"/>
    <mergeCell ref="A82:AV82"/>
    <mergeCell ref="A84:C86"/>
    <mergeCell ref="AY17:AZ18"/>
    <mergeCell ref="BA17:BB18"/>
    <mergeCell ref="AY20:AZ21"/>
    <mergeCell ref="BA20:BB21"/>
    <mergeCell ref="AX51:AY52"/>
    <mergeCell ref="AZ51:BA52"/>
    <mergeCell ref="BB51:BC52"/>
    <mergeCell ref="AY23:AZ24"/>
    <mergeCell ref="BA23:BB24"/>
    <mergeCell ref="AY26:AZ27"/>
    <mergeCell ref="BA26:BB27"/>
    <mergeCell ref="AY29:AZ30"/>
    <mergeCell ref="BA29:BB30"/>
    <mergeCell ref="BA32:BB33"/>
    <mergeCell ref="AY35:AZ36"/>
    <mergeCell ref="BA35:BB36"/>
    <mergeCell ref="AN84:AV86"/>
    <mergeCell ref="AQ17:AR18"/>
    <mergeCell ref="F29:T30"/>
    <mergeCell ref="D17:E18"/>
    <mergeCell ref="F17:T18"/>
    <mergeCell ref="U17:V18"/>
    <mergeCell ref="Z17:AA18"/>
    <mergeCell ref="F26:T27"/>
    <mergeCell ref="AQ20:AR21"/>
    <mergeCell ref="D20:E21"/>
    <mergeCell ref="U20:V21"/>
    <mergeCell ref="AB23:AP24"/>
    <mergeCell ref="AQ26:AR27"/>
    <mergeCell ref="U29:V30"/>
    <mergeCell ref="AB32:AG33"/>
    <mergeCell ref="AH32:AR33"/>
    <mergeCell ref="A1:C3"/>
    <mergeCell ref="D1:AM3"/>
    <mergeCell ref="AN1:AV3"/>
    <mergeCell ref="A5:AV7"/>
    <mergeCell ref="B8:AU12"/>
    <mergeCell ref="D14:AV15"/>
    <mergeCell ref="D26:E27"/>
    <mergeCell ref="AB26:AP27"/>
    <mergeCell ref="F23:T24"/>
    <mergeCell ref="Z54:AA55"/>
    <mergeCell ref="D35:E36"/>
    <mergeCell ref="F32:T33"/>
    <mergeCell ref="D32:E33"/>
    <mergeCell ref="U32:V33"/>
    <mergeCell ref="C105:AU119"/>
    <mergeCell ref="AB17:AP18"/>
    <mergeCell ref="AQ23:AR24"/>
    <mergeCell ref="AN122:AQ123"/>
    <mergeCell ref="AS122:AV123"/>
    <mergeCell ref="A120:AV120"/>
    <mergeCell ref="Z20:AA21"/>
    <mergeCell ref="U26:V27"/>
    <mergeCell ref="Z26:AA27"/>
    <mergeCell ref="D23:E24"/>
    <mergeCell ref="U23:V24"/>
    <mergeCell ref="Z23:AA24"/>
    <mergeCell ref="AB20:AP21"/>
    <mergeCell ref="D29:E30"/>
    <mergeCell ref="F20:T21"/>
    <mergeCell ref="D84:AM86"/>
  </mergeCells>
  <conditionalFormatting sqref="U17:V18">
    <cfRule type="cellIs" dxfId="171" priority="61" operator="equal">
      <formula>0</formula>
    </cfRule>
  </conditionalFormatting>
  <conditionalFormatting sqref="U20:V21">
    <cfRule type="cellIs" dxfId="170" priority="53" operator="equal">
      <formula>0</formula>
    </cfRule>
  </conditionalFormatting>
  <conditionalFormatting sqref="U17:V18">
    <cfRule type="cellIs" dxfId="169" priority="60" operator="equal">
      <formula>"oui"</formula>
    </cfRule>
  </conditionalFormatting>
  <conditionalFormatting sqref="U32:V33">
    <cfRule type="cellIs" dxfId="168" priority="35" operator="equal">
      <formula>0</formula>
    </cfRule>
  </conditionalFormatting>
  <conditionalFormatting sqref="U32:V33">
    <cfRule type="cellIs" dxfId="167" priority="34" operator="equal">
      <formula>"oui"</formula>
    </cfRule>
  </conditionalFormatting>
  <conditionalFormatting sqref="U20:V21">
    <cfRule type="cellIs" dxfId="166" priority="52" operator="equal">
      <formula>"oui"</formula>
    </cfRule>
  </conditionalFormatting>
  <conditionalFormatting sqref="AQ17:AR18">
    <cfRule type="cellIs" dxfId="165" priority="51" operator="equal">
      <formula>0</formula>
    </cfRule>
  </conditionalFormatting>
  <conditionalFormatting sqref="AQ17:AR18">
    <cfRule type="cellIs" dxfId="164" priority="50" operator="equal">
      <formula>"oui"</formula>
    </cfRule>
  </conditionalFormatting>
  <conditionalFormatting sqref="AQ20:AR21">
    <cfRule type="cellIs" dxfId="163" priority="49" operator="equal">
      <formula>0</formula>
    </cfRule>
  </conditionalFormatting>
  <conditionalFormatting sqref="AQ20:AR21">
    <cfRule type="cellIs" dxfId="162" priority="48" operator="equal">
      <formula>"oui"</formula>
    </cfRule>
  </conditionalFormatting>
  <conditionalFormatting sqref="U23:V24">
    <cfRule type="cellIs" dxfId="161" priority="47" operator="equal">
      <formula>0</formula>
    </cfRule>
  </conditionalFormatting>
  <conditionalFormatting sqref="U23:V24">
    <cfRule type="cellIs" dxfId="160" priority="46" operator="equal">
      <formula>"oui"</formula>
    </cfRule>
  </conditionalFormatting>
  <conditionalFormatting sqref="AQ23:AR24">
    <cfRule type="cellIs" dxfId="159" priority="45" operator="equal">
      <formula>0</formula>
    </cfRule>
  </conditionalFormatting>
  <conditionalFormatting sqref="AQ23:AR24">
    <cfRule type="cellIs" dxfId="158" priority="44" operator="equal">
      <formula>"oui"</formula>
    </cfRule>
  </conditionalFormatting>
  <conditionalFormatting sqref="U26:V27">
    <cfRule type="cellIs" dxfId="157" priority="43" operator="equal">
      <formula>0</formula>
    </cfRule>
  </conditionalFormatting>
  <conditionalFormatting sqref="U26:V27">
    <cfRule type="cellIs" dxfId="156" priority="42" operator="equal">
      <formula>"oui"</formula>
    </cfRule>
  </conditionalFormatting>
  <conditionalFormatting sqref="AQ26:AR27">
    <cfRule type="cellIs" dxfId="155" priority="41" operator="equal">
      <formula>0</formula>
    </cfRule>
  </conditionalFormatting>
  <conditionalFormatting sqref="AQ26:AR27">
    <cfRule type="cellIs" dxfId="154" priority="40" operator="equal">
      <formula>"oui"</formula>
    </cfRule>
  </conditionalFormatting>
  <conditionalFormatting sqref="U29:V30">
    <cfRule type="cellIs" dxfId="153" priority="39" operator="equal">
      <formula>0</formula>
    </cfRule>
  </conditionalFormatting>
  <conditionalFormatting sqref="U29:V30">
    <cfRule type="cellIs" dxfId="152" priority="38" operator="equal">
      <formula>"oui"</formula>
    </cfRule>
  </conditionalFormatting>
  <conditionalFormatting sqref="Z51:AA52">
    <cfRule type="cellIs" dxfId="151" priority="23" operator="equal">
      <formula>0</formula>
    </cfRule>
  </conditionalFormatting>
  <conditionalFormatting sqref="Z51:AA52">
    <cfRule type="cellIs" dxfId="150" priority="22" operator="equal">
      <formula>"oui"</formula>
    </cfRule>
  </conditionalFormatting>
  <conditionalFormatting sqref="AJ51:AK52">
    <cfRule type="cellIs" dxfId="149" priority="21" operator="equal">
      <formula>0</formula>
    </cfRule>
  </conditionalFormatting>
  <conditionalFormatting sqref="AJ51:AK52">
    <cfRule type="cellIs" dxfId="148" priority="20" operator="equal">
      <formula>"oui"</formula>
    </cfRule>
  </conditionalFormatting>
  <conditionalFormatting sqref="AT51:AU52">
    <cfRule type="cellIs" dxfId="147" priority="19" operator="equal">
      <formula>0</formula>
    </cfRule>
  </conditionalFormatting>
  <conditionalFormatting sqref="AT51:AU52">
    <cfRule type="cellIs" dxfId="146" priority="18" operator="equal">
      <formula>"oui"</formula>
    </cfRule>
  </conditionalFormatting>
  <conditionalFormatting sqref="C60">
    <cfRule type="cellIs" dxfId="145" priority="17" operator="equal">
      <formula>0</formula>
    </cfRule>
  </conditionalFormatting>
  <conditionalFormatting sqref="C89">
    <cfRule type="cellIs" dxfId="144" priority="10" operator="equal">
      <formula>0</formula>
    </cfRule>
  </conditionalFormatting>
  <conditionalFormatting sqref="C105">
    <cfRule type="cellIs" dxfId="143" priority="9" operator="equal">
      <formula>0</formula>
    </cfRule>
  </conditionalFormatting>
  <conditionalFormatting sqref="B8">
    <cfRule type="cellIs" dxfId="142" priority="7" operator="equal">
      <formula>0</formula>
    </cfRule>
  </conditionalFormatting>
  <conditionalFormatting sqref="AH32">
    <cfRule type="expression" dxfId="141" priority="4">
      <formula>AI32=1</formula>
    </cfRule>
  </conditionalFormatting>
  <conditionalFormatting sqref="AH32">
    <cfRule type="cellIs" dxfId="140" priority="3" operator="equal">
      <formula>0</formula>
    </cfRule>
  </conditionalFormatting>
  <conditionalFormatting sqref="Z54:AA55">
    <cfRule type="cellIs" dxfId="139" priority="2" operator="equal">
      <formula>0</formula>
    </cfRule>
  </conditionalFormatting>
  <conditionalFormatting sqref="Z54:AA55">
    <cfRule type="cellIs" dxfId="138" priority="1" operator="equal">
      <formula>"oui"</formula>
    </cfRule>
  </conditionalFormatting>
  <hyperlinks>
    <hyperlink ref="AS122:AV123" location="Financement!Zone_d_impression" tooltip="Financement" display="suivant"/>
    <hyperlink ref="AN122:AQ123" location="Objectifs!Zone_d_impression" tooltip="Objectifs" display="précédent"/>
  </hyperlink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U17:V18 AQ17:AR18 U20:V21 AQ20:AR21 U23:V24 AQ23:AR24 U26:V27 AQ26:AR27 U29:V30 Z51:AA52 U32:V33 AT51:AU52 AJ51:AK52 Z54:AA55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C82"/>
  <sheetViews>
    <sheetView showGridLines="0" showRowColHeaders="0" showZeros="0" zoomScaleNormal="100" workbookViewId="0">
      <pane ySplit="3" topLeftCell="A4" activePane="bottomLeft" state="frozen"/>
      <selection pane="bottomLeft" activeCell="BL52" sqref="BL52:BM52"/>
    </sheetView>
  </sheetViews>
  <sheetFormatPr baseColWidth="10" defaultColWidth="2.7109375" defaultRowHeight="12" customHeight="1" x14ac:dyDescent="0.25"/>
  <cols>
    <col min="1" max="31" width="2.7109375" style="218"/>
    <col min="32" max="32" width="2.85546875" style="218" customWidth="1"/>
    <col min="33" max="653" width="2.7109375" style="218"/>
    <col min="654" max="16384" width="2.7109375" style="205"/>
  </cols>
  <sheetData>
    <row r="1" spans="1:48" ht="12" customHeight="1" thickTop="1" x14ac:dyDescent="0.25">
      <c r="A1" s="557"/>
      <c r="B1" s="557"/>
      <c r="C1" s="557"/>
      <c r="D1" s="541" t="str">
        <f>'Page de garde'!D1:AM3</f>
        <v>Appel à projets commun 2022</v>
      </c>
      <c r="E1" s="541"/>
      <c r="F1" s="541"/>
      <c r="G1" s="541"/>
      <c r="H1" s="541"/>
      <c r="I1" s="541"/>
      <c r="J1" s="541"/>
      <c r="K1" s="541"/>
      <c r="L1" s="541"/>
      <c r="M1" s="541"/>
      <c r="N1" s="541"/>
      <c r="O1" s="541"/>
      <c r="P1" s="541"/>
      <c r="Q1" s="541"/>
      <c r="R1" s="541"/>
      <c r="S1" s="541"/>
      <c r="T1" s="541"/>
      <c r="U1" s="541"/>
      <c r="V1" s="541"/>
      <c r="W1" s="541"/>
      <c r="X1" s="541"/>
      <c r="Y1" s="541"/>
      <c r="Z1" s="541"/>
      <c r="AA1" s="541"/>
      <c r="AB1" s="541"/>
      <c r="AC1" s="541"/>
      <c r="AD1" s="541"/>
      <c r="AE1" s="541"/>
      <c r="AF1" s="541"/>
      <c r="AG1" s="541"/>
      <c r="AH1" s="541"/>
      <c r="AI1" s="541"/>
      <c r="AJ1" s="541"/>
      <c r="AK1" s="541"/>
      <c r="AL1" s="541"/>
      <c r="AM1" s="541"/>
      <c r="AN1" s="744" t="s">
        <v>241</v>
      </c>
      <c r="AO1" s="745"/>
      <c r="AP1" s="745"/>
      <c r="AQ1" s="745"/>
      <c r="AR1" s="745"/>
      <c r="AS1" s="745"/>
      <c r="AT1" s="745"/>
      <c r="AU1" s="745"/>
      <c r="AV1" s="746"/>
    </row>
    <row r="2" spans="1:48" ht="12" customHeight="1" x14ac:dyDescent="0.25">
      <c r="A2" s="557"/>
      <c r="B2" s="557"/>
      <c r="C2" s="557"/>
      <c r="D2" s="541"/>
      <c r="E2" s="541"/>
      <c r="F2" s="541"/>
      <c r="G2" s="541"/>
      <c r="H2" s="541"/>
      <c r="I2" s="541"/>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747"/>
      <c r="AO2" s="546"/>
      <c r="AP2" s="546"/>
      <c r="AQ2" s="546"/>
      <c r="AR2" s="546"/>
      <c r="AS2" s="546"/>
      <c r="AT2" s="546"/>
      <c r="AU2" s="546"/>
      <c r="AV2" s="748"/>
    </row>
    <row r="3" spans="1:48" ht="12" customHeight="1" thickBot="1" x14ac:dyDescent="0.3">
      <c r="A3" s="557"/>
      <c r="B3" s="557"/>
      <c r="C3" s="557"/>
      <c r="D3" s="541"/>
      <c r="E3" s="541"/>
      <c r="F3" s="541"/>
      <c r="G3" s="541"/>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749"/>
      <c r="AO3" s="750"/>
      <c r="AP3" s="750"/>
      <c r="AQ3" s="750"/>
      <c r="AR3" s="750"/>
      <c r="AS3" s="750"/>
      <c r="AT3" s="750"/>
      <c r="AU3" s="750"/>
      <c r="AV3" s="751"/>
    </row>
    <row r="4" spans="1:48" ht="12" customHeight="1" thickTop="1" x14ac:dyDescent="0.25">
      <c r="A4" s="205"/>
      <c r="B4" s="205"/>
      <c r="C4" s="205"/>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row>
    <row r="5" spans="1:48" ht="12" customHeight="1" x14ac:dyDescent="0.25">
      <c r="A5" s="532" t="s">
        <v>165</v>
      </c>
      <c r="B5" s="532"/>
      <c r="C5" s="532"/>
      <c r="D5" s="532"/>
      <c r="E5" s="532"/>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c r="AT5" s="532"/>
      <c r="AU5" s="532"/>
      <c r="AV5" s="532"/>
    </row>
    <row r="6" spans="1:48" ht="12" customHeight="1" x14ac:dyDescent="0.25">
      <c r="A6" s="532"/>
      <c r="B6" s="532"/>
      <c r="C6" s="532"/>
      <c r="D6" s="532"/>
      <c r="E6" s="532"/>
      <c r="F6" s="532"/>
      <c r="G6" s="532"/>
      <c r="H6" s="532"/>
      <c r="I6" s="532"/>
      <c r="J6" s="532"/>
      <c r="K6" s="532"/>
      <c r="L6" s="532"/>
      <c r="M6" s="532"/>
      <c r="N6" s="532"/>
      <c r="O6" s="532"/>
      <c r="P6" s="532"/>
      <c r="Q6" s="532"/>
      <c r="R6" s="532"/>
      <c r="S6" s="532"/>
      <c r="T6" s="532"/>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c r="AT6" s="532"/>
      <c r="AU6" s="532"/>
      <c r="AV6" s="532"/>
    </row>
    <row r="7" spans="1:48" ht="12" customHeight="1" thickBot="1" x14ac:dyDescent="0.3">
      <c r="A7" s="532"/>
      <c r="B7" s="532"/>
      <c r="C7" s="532"/>
      <c r="D7" s="532"/>
      <c r="E7" s="532"/>
      <c r="F7" s="532"/>
      <c r="G7" s="532"/>
      <c r="H7" s="532"/>
      <c r="I7" s="532"/>
      <c r="J7" s="532"/>
      <c r="K7" s="532"/>
      <c r="L7" s="532"/>
      <c r="M7" s="532"/>
      <c r="N7" s="532"/>
      <c r="O7" s="532"/>
      <c r="P7" s="532"/>
      <c r="Q7" s="532"/>
      <c r="R7" s="532"/>
      <c r="S7" s="532"/>
      <c r="T7" s="532"/>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c r="AT7" s="532"/>
      <c r="AU7" s="532"/>
      <c r="AV7" s="532"/>
    </row>
    <row r="8" spans="1:48" ht="12" customHeight="1" x14ac:dyDescent="0.25">
      <c r="A8" s="205"/>
      <c r="B8" s="562" t="str">
        <f>CONCATENATE(Identification!B10)</f>
        <v/>
      </c>
      <c r="C8" s="563"/>
      <c r="D8" s="563"/>
      <c r="E8" s="563"/>
      <c r="F8" s="563"/>
      <c r="G8" s="563"/>
      <c r="H8" s="563"/>
      <c r="I8" s="563"/>
      <c r="J8" s="563"/>
      <c r="K8" s="563"/>
      <c r="L8" s="563"/>
      <c r="M8" s="563"/>
      <c r="N8" s="563"/>
      <c r="O8" s="563"/>
      <c r="P8" s="563"/>
      <c r="Q8" s="563"/>
      <c r="R8" s="563"/>
      <c r="S8" s="563"/>
      <c r="T8" s="563"/>
      <c r="U8" s="563"/>
      <c r="V8" s="563"/>
      <c r="W8" s="563"/>
      <c r="X8" s="563"/>
      <c r="Y8" s="563"/>
      <c r="Z8" s="563"/>
      <c r="AA8" s="563"/>
      <c r="AB8" s="563"/>
      <c r="AC8" s="563"/>
      <c r="AD8" s="563"/>
      <c r="AE8" s="563"/>
      <c r="AF8" s="563"/>
      <c r="AG8" s="563"/>
      <c r="AH8" s="563"/>
      <c r="AI8" s="563"/>
      <c r="AJ8" s="563"/>
      <c r="AK8" s="563"/>
      <c r="AL8" s="563"/>
      <c r="AM8" s="563"/>
      <c r="AN8" s="563"/>
      <c r="AO8" s="563"/>
      <c r="AP8" s="563"/>
      <c r="AQ8" s="563"/>
      <c r="AR8" s="563"/>
      <c r="AS8" s="563"/>
      <c r="AT8" s="563"/>
      <c r="AU8" s="564"/>
      <c r="AV8" s="205"/>
    </row>
    <row r="9" spans="1:48" ht="12" customHeight="1" x14ac:dyDescent="0.25">
      <c r="A9" s="205"/>
      <c r="B9" s="565"/>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6"/>
      <c r="AG9" s="566"/>
      <c r="AH9" s="566"/>
      <c r="AI9" s="566"/>
      <c r="AJ9" s="566"/>
      <c r="AK9" s="566"/>
      <c r="AL9" s="566"/>
      <c r="AM9" s="566"/>
      <c r="AN9" s="566"/>
      <c r="AO9" s="566"/>
      <c r="AP9" s="566"/>
      <c r="AQ9" s="566"/>
      <c r="AR9" s="566"/>
      <c r="AS9" s="566"/>
      <c r="AT9" s="566"/>
      <c r="AU9" s="567"/>
      <c r="AV9" s="205"/>
    </row>
    <row r="10" spans="1:48" ht="12" customHeight="1" x14ac:dyDescent="0.25">
      <c r="A10" s="205"/>
      <c r="B10" s="565"/>
      <c r="C10" s="566"/>
      <c r="D10" s="566"/>
      <c r="E10" s="566"/>
      <c r="F10" s="566"/>
      <c r="G10" s="566"/>
      <c r="H10" s="566"/>
      <c r="I10" s="566"/>
      <c r="J10" s="566"/>
      <c r="K10" s="566"/>
      <c r="L10" s="566"/>
      <c r="M10" s="566"/>
      <c r="N10" s="566"/>
      <c r="O10" s="566"/>
      <c r="P10" s="566"/>
      <c r="Q10" s="566"/>
      <c r="R10" s="566"/>
      <c r="S10" s="566"/>
      <c r="T10" s="566"/>
      <c r="U10" s="566"/>
      <c r="V10" s="566"/>
      <c r="W10" s="566"/>
      <c r="X10" s="566"/>
      <c r="Y10" s="566"/>
      <c r="Z10" s="566"/>
      <c r="AA10" s="566"/>
      <c r="AB10" s="566"/>
      <c r="AC10" s="566"/>
      <c r="AD10" s="566"/>
      <c r="AE10" s="566"/>
      <c r="AF10" s="566"/>
      <c r="AG10" s="566"/>
      <c r="AH10" s="566"/>
      <c r="AI10" s="566"/>
      <c r="AJ10" s="566"/>
      <c r="AK10" s="566"/>
      <c r="AL10" s="566"/>
      <c r="AM10" s="566"/>
      <c r="AN10" s="566"/>
      <c r="AO10" s="566"/>
      <c r="AP10" s="566"/>
      <c r="AQ10" s="566"/>
      <c r="AR10" s="566"/>
      <c r="AS10" s="566"/>
      <c r="AT10" s="566"/>
      <c r="AU10" s="567"/>
      <c r="AV10" s="205"/>
    </row>
    <row r="11" spans="1:48" ht="12" customHeight="1" x14ac:dyDescent="0.25">
      <c r="A11" s="205"/>
      <c r="B11" s="565"/>
      <c r="C11" s="566"/>
      <c r="D11" s="566"/>
      <c r="E11" s="566"/>
      <c r="F11" s="566"/>
      <c r="G11" s="566"/>
      <c r="H11" s="566"/>
      <c r="I11" s="566"/>
      <c r="J11" s="566"/>
      <c r="K11" s="566"/>
      <c r="L11" s="566"/>
      <c r="M11" s="566"/>
      <c r="N11" s="566"/>
      <c r="O11" s="566"/>
      <c r="P11" s="566"/>
      <c r="Q11" s="566"/>
      <c r="R11" s="566"/>
      <c r="S11" s="566"/>
      <c r="T11" s="566"/>
      <c r="U11" s="566"/>
      <c r="V11" s="566"/>
      <c r="W11" s="566"/>
      <c r="X11" s="566"/>
      <c r="Y11" s="566"/>
      <c r="Z11" s="566"/>
      <c r="AA11" s="566"/>
      <c r="AB11" s="566"/>
      <c r="AC11" s="566"/>
      <c r="AD11" s="566"/>
      <c r="AE11" s="566"/>
      <c r="AF11" s="566"/>
      <c r="AG11" s="566"/>
      <c r="AH11" s="566"/>
      <c r="AI11" s="566"/>
      <c r="AJ11" s="566"/>
      <c r="AK11" s="566"/>
      <c r="AL11" s="566"/>
      <c r="AM11" s="566"/>
      <c r="AN11" s="566"/>
      <c r="AO11" s="566"/>
      <c r="AP11" s="566"/>
      <c r="AQ11" s="566"/>
      <c r="AR11" s="566"/>
      <c r="AS11" s="566"/>
      <c r="AT11" s="566"/>
      <c r="AU11" s="567"/>
      <c r="AV11" s="205"/>
    </row>
    <row r="12" spans="1:48" ht="12" customHeight="1" thickBot="1" x14ac:dyDescent="0.3">
      <c r="A12" s="205"/>
      <c r="B12" s="568"/>
      <c r="C12" s="569"/>
      <c r="D12" s="569"/>
      <c r="E12" s="569"/>
      <c r="F12" s="569"/>
      <c r="G12" s="569"/>
      <c r="H12" s="569"/>
      <c r="I12" s="569"/>
      <c r="J12" s="569"/>
      <c r="K12" s="569"/>
      <c r="L12" s="569"/>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K12" s="569"/>
      <c r="AL12" s="569"/>
      <c r="AM12" s="569"/>
      <c r="AN12" s="569"/>
      <c r="AO12" s="569"/>
      <c r="AP12" s="569"/>
      <c r="AQ12" s="569"/>
      <c r="AR12" s="569"/>
      <c r="AS12" s="569"/>
      <c r="AT12" s="569"/>
      <c r="AU12" s="570"/>
      <c r="AV12" s="205"/>
    </row>
    <row r="13" spans="1:48" ht="12" customHeight="1" x14ac:dyDescent="0.25">
      <c r="A13" s="205"/>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row>
    <row r="14" spans="1:48" ht="12" customHeight="1" x14ac:dyDescent="0.25">
      <c r="A14" s="205"/>
      <c r="B14" s="722"/>
      <c r="C14" s="722"/>
      <c r="D14" s="722"/>
      <c r="E14" s="722"/>
      <c r="F14" s="722"/>
      <c r="G14" s="722"/>
      <c r="H14" s="722"/>
      <c r="I14" s="722"/>
      <c r="J14" s="722"/>
      <c r="K14" s="722"/>
      <c r="L14" s="722"/>
      <c r="M14" s="722"/>
      <c r="N14" s="722"/>
      <c r="O14" s="722"/>
      <c r="P14" s="722"/>
      <c r="Q14" s="722"/>
      <c r="R14" s="722"/>
      <c r="S14" s="722"/>
      <c r="T14" s="722"/>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c r="AT14" s="722"/>
      <c r="AU14" s="722"/>
      <c r="AV14" s="205"/>
    </row>
    <row r="15" spans="1:48" ht="12" customHeight="1" x14ac:dyDescent="0.25">
      <c r="A15" s="205"/>
      <c r="B15" s="722"/>
      <c r="C15" s="722"/>
      <c r="D15" s="722"/>
      <c r="E15" s="722"/>
      <c r="F15" s="722"/>
      <c r="G15" s="722"/>
      <c r="H15" s="722"/>
      <c r="I15" s="722"/>
      <c r="J15" s="722"/>
      <c r="K15" s="722"/>
      <c r="L15" s="722"/>
      <c r="M15" s="722"/>
      <c r="N15" s="722"/>
      <c r="O15" s="722"/>
      <c r="P15" s="722"/>
      <c r="Q15" s="722"/>
      <c r="R15" s="722"/>
      <c r="S15" s="722"/>
      <c r="T15" s="722"/>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c r="AT15" s="722"/>
      <c r="AU15" s="722"/>
      <c r="AV15" s="205"/>
    </row>
    <row r="16" spans="1:48" ht="12" customHeight="1" x14ac:dyDescent="0.25">
      <c r="A16" s="205"/>
      <c r="B16" s="723" t="s">
        <v>217</v>
      </c>
      <c r="C16" s="723"/>
      <c r="D16" s="723"/>
      <c r="E16" s="723"/>
      <c r="F16" s="723"/>
      <c r="G16" s="723"/>
      <c r="H16" s="723"/>
      <c r="I16" s="723"/>
      <c r="J16" s="723"/>
      <c r="K16" s="723"/>
      <c r="L16" s="723"/>
      <c r="M16" s="723"/>
      <c r="N16" s="723"/>
      <c r="O16" s="723"/>
      <c r="P16" s="723"/>
      <c r="Q16" s="723"/>
      <c r="R16" s="723"/>
      <c r="S16" s="723"/>
      <c r="T16" s="723"/>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c r="AT16" s="723"/>
      <c r="AU16" s="723"/>
      <c r="AV16" s="205"/>
    </row>
    <row r="17" spans="1:48" ht="12" customHeight="1" x14ac:dyDescent="0.25">
      <c r="A17" s="205"/>
      <c r="B17" s="723"/>
      <c r="C17" s="723"/>
      <c r="D17" s="723"/>
      <c r="E17" s="723"/>
      <c r="F17" s="723"/>
      <c r="G17" s="723"/>
      <c r="H17" s="723"/>
      <c r="I17" s="723"/>
      <c r="J17" s="723"/>
      <c r="K17" s="723"/>
      <c r="L17" s="723"/>
      <c r="M17" s="723"/>
      <c r="N17" s="723"/>
      <c r="O17" s="723"/>
      <c r="P17" s="723"/>
      <c r="Q17" s="723"/>
      <c r="R17" s="723"/>
      <c r="S17" s="723"/>
      <c r="T17" s="723"/>
      <c r="U17" s="723"/>
      <c r="V17" s="723"/>
      <c r="W17" s="723"/>
      <c r="X17" s="723"/>
      <c r="Y17" s="723"/>
      <c r="Z17" s="723"/>
      <c r="AA17" s="723"/>
      <c r="AB17" s="723"/>
      <c r="AC17" s="723"/>
      <c r="AD17" s="723"/>
      <c r="AE17" s="723"/>
      <c r="AF17" s="723"/>
      <c r="AG17" s="723"/>
      <c r="AH17" s="723"/>
      <c r="AI17" s="723"/>
      <c r="AJ17" s="723"/>
      <c r="AK17" s="723"/>
      <c r="AL17" s="723"/>
      <c r="AM17" s="723"/>
      <c r="AN17" s="723"/>
      <c r="AO17" s="723"/>
      <c r="AP17" s="723"/>
      <c r="AQ17" s="723"/>
      <c r="AR17" s="723"/>
      <c r="AS17" s="723"/>
      <c r="AT17" s="723"/>
      <c r="AU17" s="723"/>
      <c r="AV17" s="205"/>
    </row>
    <row r="18" spans="1:48" ht="12" customHeight="1" x14ac:dyDescent="0.25">
      <c r="A18" s="205"/>
      <c r="B18" s="205"/>
      <c r="C18" s="235"/>
      <c r="D18" s="205"/>
      <c r="E18" s="235"/>
      <c r="F18" s="205"/>
      <c r="G18" s="235"/>
      <c r="H18" s="205"/>
      <c r="I18" s="235"/>
      <c r="J18" s="205"/>
      <c r="K18" s="235"/>
      <c r="L18" s="205"/>
      <c r="M18" s="205"/>
      <c r="N18" s="205"/>
      <c r="O18" s="205"/>
      <c r="P18" s="205"/>
      <c r="Q18" s="205"/>
      <c r="R18" s="205"/>
      <c r="S18" s="205"/>
      <c r="T18" s="205"/>
      <c r="U18" s="205"/>
      <c r="V18" s="205"/>
      <c r="W18" s="776" t="s">
        <v>231</v>
      </c>
      <c r="X18" s="777"/>
      <c r="Y18" s="777"/>
      <c r="Z18" s="777"/>
      <c r="AA18" s="777"/>
      <c r="AB18" s="777"/>
      <c r="AC18" s="777"/>
      <c r="AD18" s="778"/>
      <c r="AE18" s="235"/>
      <c r="AF18" s="235"/>
      <c r="AG18" s="235"/>
      <c r="AH18" s="235"/>
      <c r="AI18" s="235"/>
      <c r="AJ18" s="235"/>
      <c r="AK18" s="235"/>
      <c r="AL18" s="235"/>
      <c r="AM18" s="235"/>
      <c r="AN18" s="235"/>
      <c r="AO18" s="235"/>
      <c r="AP18" s="235"/>
      <c r="AQ18" s="235"/>
      <c r="AR18" s="235"/>
      <c r="AS18" s="235"/>
      <c r="AT18" s="235"/>
      <c r="AU18" s="235"/>
      <c r="AV18" s="205"/>
    </row>
    <row r="19" spans="1:48" ht="12" customHeight="1" x14ac:dyDescent="0.25">
      <c r="A19" s="205"/>
      <c r="B19" s="205"/>
      <c r="C19" s="235"/>
      <c r="D19" s="205"/>
      <c r="E19" s="235"/>
      <c r="F19" s="205"/>
      <c r="G19" s="235"/>
      <c r="H19" s="205"/>
      <c r="I19" s="235"/>
      <c r="J19" s="205"/>
      <c r="K19" s="235"/>
      <c r="L19" s="205"/>
      <c r="M19" s="205"/>
      <c r="N19" s="205"/>
      <c r="O19" s="205"/>
      <c r="P19" s="205"/>
      <c r="Q19" s="205"/>
      <c r="R19" s="205"/>
      <c r="S19" s="205"/>
      <c r="T19" s="205"/>
      <c r="U19" s="205"/>
      <c r="V19" s="205"/>
      <c r="W19" s="779"/>
      <c r="X19" s="780"/>
      <c r="Y19" s="780"/>
      <c r="Z19" s="780"/>
      <c r="AA19" s="780"/>
      <c r="AB19" s="780"/>
      <c r="AC19" s="780"/>
      <c r="AD19" s="781"/>
      <c r="AE19" s="235"/>
      <c r="AF19" s="235"/>
      <c r="AG19" s="235"/>
      <c r="AH19" s="235"/>
      <c r="AI19" s="235"/>
      <c r="AJ19" s="235"/>
      <c r="AK19" s="235"/>
      <c r="AL19" s="235"/>
      <c r="AM19" s="235"/>
      <c r="AN19" s="235"/>
      <c r="AO19" s="235"/>
      <c r="AP19" s="235"/>
      <c r="AQ19" s="235"/>
      <c r="AR19" s="235"/>
      <c r="AS19" s="235"/>
      <c r="AT19" s="235"/>
      <c r="AU19" s="235"/>
      <c r="AV19" s="205"/>
    </row>
    <row r="20" spans="1:48" ht="7.5" customHeight="1" x14ac:dyDescent="0.25">
      <c r="A20" s="205"/>
      <c r="B20" s="205"/>
      <c r="C20" s="235"/>
      <c r="D20" s="205"/>
      <c r="E20" s="235"/>
      <c r="F20" s="205"/>
      <c r="G20" s="235"/>
      <c r="H20" s="205"/>
      <c r="I20" s="235"/>
      <c r="J20" s="205"/>
      <c r="K20" s="235"/>
      <c r="L20" s="205"/>
      <c r="M20" s="205"/>
      <c r="N20" s="205"/>
      <c r="O20" s="205"/>
      <c r="P20" s="205"/>
      <c r="Q20" s="205"/>
      <c r="R20" s="205"/>
      <c r="S20" s="205"/>
      <c r="T20" s="205"/>
      <c r="U20" s="205"/>
      <c r="V20" s="20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05"/>
    </row>
    <row r="21" spans="1:48" ht="12" customHeight="1" x14ac:dyDescent="0.25">
      <c r="A21" s="205"/>
      <c r="B21" s="205"/>
      <c r="C21" s="235"/>
      <c r="D21" s="205"/>
      <c r="E21" s="235"/>
      <c r="F21" s="205"/>
      <c r="G21" s="235"/>
      <c r="H21" s="205"/>
      <c r="I21" s="235"/>
      <c r="J21" s="205"/>
      <c r="K21" s="235"/>
      <c r="L21" s="205"/>
      <c r="M21" s="872" t="s">
        <v>218</v>
      </c>
      <c r="N21" s="873"/>
      <c r="O21" s="873"/>
      <c r="P21" s="873"/>
      <c r="Q21" s="873"/>
      <c r="R21" s="873"/>
      <c r="S21" s="873"/>
      <c r="T21" s="874"/>
      <c r="U21" s="205"/>
      <c r="V21" s="205"/>
      <c r="W21" s="860"/>
      <c r="X21" s="861"/>
      <c r="Y21" s="861"/>
      <c r="Z21" s="861"/>
      <c r="AA21" s="861"/>
      <c r="AB21" s="861"/>
      <c r="AC21" s="861"/>
      <c r="AD21" s="862"/>
      <c r="AE21" s="235"/>
      <c r="AF21" s="858" t="s">
        <v>855</v>
      </c>
      <c r="AG21" s="858"/>
      <c r="AH21" s="858"/>
      <c r="AI21" s="858"/>
      <c r="AJ21" s="858"/>
      <c r="AK21" s="858"/>
      <c r="AL21" s="858"/>
      <c r="AM21" s="858"/>
      <c r="AN21" s="858"/>
      <c r="AO21" s="858"/>
      <c r="AP21" s="859" t="str">
        <f>IF(ISERROR(W21/Objectifs!AB28),"remplir objectifs",W21/Objectifs!AB28)</f>
        <v>remplir objectifs</v>
      </c>
      <c r="AQ21" s="859"/>
      <c r="AR21" s="859"/>
      <c r="AS21" s="859"/>
      <c r="AT21" s="859"/>
      <c r="AU21" s="235"/>
      <c r="AV21" s="205"/>
    </row>
    <row r="22" spans="1:48" ht="12" customHeight="1" x14ac:dyDescent="0.25">
      <c r="A22" s="205"/>
      <c r="B22" s="205"/>
      <c r="C22" s="235"/>
      <c r="D22" s="205"/>
      <c r="E22" s="235"/>
      <c r="F22" s="205"/>
      <c r="G22" s="235"/>
      <c r="H22" s="205"/>
      <c r="I22" s="235"/>
      <c r="J22" s="205"/>
      <c r="K22" s="235"/>
      <c r="L22" s="205"/>
      <c r="M22" s="875"/>
      <c r="N22" s="876"/>
      <c r="O22" s="876"/>
      <c r="P22" s="876"/>
      <c r="Q22" s="876"/>
      <c r="R22" s="876"/>
      <c r="S22" s="876"/>
      <c r="T22" s="877"/>
      <c r="U22" s="205"/>
      <c r="V22" s="205"/>
      <c r="W22" s="863"/>
      <c r="X22" s="864"/>
      <c r="Y22" s="864"/>
      <c r="Z22" s="864"/>
      <c r="AA22" s="864"/>
      <c r="AB22" s="864"/>
      <c r="AC22" s="864"/>
      <c r="AD22" s="865"/>
      <c r="AE22" s="235"/>
      <c r="AF22" s="858"/>
      <c r="AG22" s="858"/>
      <c r="AH22" s="858"/>
      <c r="AI22" s="858"/>
      <c r="AJ22" s="858"/>
      <c r="AK22" s="858"/>
      <c r="AL22" s="858"/>
      <c r="AM22" s="858"/>
      <c r="AN22" s="858"/>
      <c r="AO22" s="858"/>
      <c r="AP22" s="859"/>
      <c r="AQ22" s="859"/>
      <c r="AR22" s="859"/>
      <c r="AS22" s="859"/>
      <c r="AT22" s="859"/>
      <c r="AU22" s="235"/>
      <c r="AV22" s="205"/>
    </row>
    <row r="23" spans="1:48" ht="7.5" customHeight="1" x14ac:dyDescent="0.25">
      <c r="A23" s="205"/>
      <c r="B23" s="205"/>
      <c r="C23" s="235"/>
      <c r="D23" s="205"/>
      <c r="E23" s="235"/>
      <c r="F23" s="205"/>
      <c r="G23" s="235"/>
      <c r="H23" s="205"/>
      <c r="I23" s="235"/>
      <c r="J23" s="205"/>
      <c r="K23" s="235"/>
      <c r="L23" s="205"/>
      <c r="M23" s="205"/>
      <c r="N23" s="205"/>
      <c r="O23" s="205"/>
      <c r="P23" s="205"/>
      <c r="Q23" s="205"/>
      <c r="R23" s="205"/>
      <c r="S23" s="205"/>
      <c r="T23" s="205"/>
      <c r="U23" s="205"/>
      <c r="V23" s="205"/>
      <c r="W23" s="205"/>
      <c r="X23" s="205"/>
      <c r="Y23" s="205"/>
      <c r="Z23" s="205"/>
      <c r="AA23" s="205"/>
      <c r="AB23" s="205"/>
      <c r="AC23" s="205"/>
      <c r="AD23" s="205"/>
      <c r="AE23" s="235"/>
      <c r="AF23" s="235"/>
      <c r="AG23" s="235"/>
      <c r="AH23" s="205"/>
      <c r="AI23" s="205"/>
      <c r="AJ23" s="235"/>
      <c r="AK23" s="235"/>
      <c r="AL23" s="235"/>
      <c r="AM23" s="235"/>
      <c r="AN23" s="235"/>
      <c r="AO23" s="235"/>
      <c r="AP23" s="235"/>
      <c r="AQ23" s="235"/>
      <c r="AR23" s="235"/>
      <c r="AS23" s="235"/>
      <c r="AT23" s="235"/>
      <c r="AU23" s="235"/>
      <c r="AV23" s="205"/>
    </row>
    <row r="24" spans="1:48" ht="12" customHeight="1" x14ac:dyDescent="0.25">
      <c r="A24" s="205"/>
      <c r="B24" s="205"/>
      <c r="C24" s="235"/>
      <c r="D24" s="205"/>
      <c r="E24" s="235"/>
      <c r="F24" s="205"/>
      <c r="G24" s="235"/>
      <c r="H24" s="20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05"/>
    </row>
    <row r="25" spans="1:48" ht="12" customHeight="1" x14ac:dyDescent="0.25">
      <c r="A25" s="205"/>
      <c r="B25" s="205"/>
      <c r="C25" s="235"/>
      <c r="D25" s="205"/>
      <c r="E25" s="235"/>
      <c r="F25" s="205"/>
      <c r="G25" s="235"/>
      <c r="H25" s="205"/>
      <c r="I25" s="235"/>
      <c r="J25" s="205"/>
      <c r="K25" s="235"/>
      <c r="L25" s="205"/>
      <c r="M25" s="782" t="str">
        <f>Z51</f>
        <v>Subvention demandée</v>
      </c>
      <c r="N25" s="783"/>
      <c r="O25" s="783"/>
      <c r="P25" s="783"/>
      <c r="Q25" s="783"/>
      <c r="R25" s="783"/>
      <c r="S25" s="783"/>
      <c r="T25" s="784"/>
      <c r="U25" s="205"/>
      <c r="V25" s="205"/>
      <c r="W25" s="866"/>
      <c r="X25" s="867"/>
      <c r="Y25" s="867"/>
      <c r="Z25" s="867"/>
      <c r="AA25" s="867"/>
      <c r="AB25" s="867"/>
      <c r="AC25" s="867"/>
      <c r="AD25" s="868"/>
      <c r="AE25" s="235"/>
      <c r="AF25" s="845" t="e">
        <f>W25/$W$21</f>
        <v>#DIV/0!</v>
      </c>
      <c r="AG25" s="846"/>
      <c r="AH25" s="846"/>
      <c r="AI25" s="847"/>
      <c r="AJ25" s="235"/>
      <c r="AK25" s="235"/>
      <c r="AL25" s="235"/>
      <c r="AM25" s="235"/>
      <c r="AN25" s="235"/>
      <c r="AO25" s="235"/>
      <c r="AP25" s="235"/>
      <c r="AQ25" s="235"/>
      <c r="AR25" s="235"/>
      <c r="AS25" s="235"/>
      <c r="AT25" s="235"/>
      <c r="AU25" s="235"/>
      <c r="AV25" s="205"/>
    </row>
    <row r="26" spans="1:48" ht="7.5" customHeight="1" x14ac:dyDescent="0.25">
      <c r="A26" s="205"/>
      <c r="B26" s="205"/>
      <c r="C26" s="235"/>
      <c r="D26" s="205"/>
      <c r="E26" s="235"/>
      <c r="F26" s="205"/>
      <c r="G26" s="235"/>
      <c r="H26" s="205"/>
      <c r="I26" s="235"/>
      <c r="J26" s="205"/>
      <c r="K26" s="235"/>
      <c r="L26" s="205"/>
      <c r="M26" s="785"/>
      <c r="N26" s="786"/>
      <c r="O26" s="786"/>
      <c r="P26" s="786"/>
      <c r="Q26" s="786"/>
      <c r="R26" s="786"/>
      <c r="S26" s="786"/>
      <c r="T26" s="787"/>
      <c r="U26" s="205"/>
      <c r="V26" s="205"/>
      <c r="W26" s="869"/>
      <c r="X26" s="870"/>
      <c r="Y26" s="870"/>
      <c r="Z26" s="870"/>
      <c r="AA26" s="870"/>
      <c r="AB26" s="870"/>
      <c r="AC26" s="870"/>
      <c r="AD26" s="871"/>
      <c r="AE26" s="235"/>
      <c r="AF26" s="848"/>
      <c r="AG26" s="849"/>
      <c r="AH26" s="849"/>
      <c r="AI26" s="850"/>
      <c r="AJ26" s="235"/>
      <c r="AK26" s="235"/>
      <c r="AL26" s="235"/>
      <c r="AM26" s="235"/>
      <c r="AN26" s="235"/>
      <c r="AO26" s="235"/>
      <c r="AP26" s="235"/>
      <c r="AQ26" s="235"/>
      <c r="AR26" s="235"/>
      <c r="AS26" s="235"/>
      <c r="AT26" s="235"/>
      <c r="AU26" s="235"/>
      <c r="AV26" s="205"/>
    </row>
    <row r="27" spans="1:48" ht="12" customHeight="1" x14ac:dyDescent="0.25">
      <c r="A27" s="205"/>
      <c r="B27" s="205"/>
      <c r="C27" s="235"/>
      <c r="D27" s="205"/>
      <c r="E27" s="235"/>
      <c r="F27" s="205"/>
      <c r="G27" s="235"/>
      <c r="H27" s="205"/>
      <c r="I27" s="235"/>
      <c r="J27" s="205"/>
      <c r="K27" s="235"/>
      <c r="L27" s="205"/>
      <c r="M27" s="235"/>
      <c r="N27" s="235"/>
      <c r="O27" s="235"/>
      <c r="P27" s="235"/>
      <c r="Q27" s="235"/>
      <c r="R27" s="235"/>
      <c r="S27" s="235"/>
      <c r="T27" s="235"/>
      <c r="U27" s="205"/>
      <c r="V27" s="205"/>
      <c r="W27" s="235"/>
      <c r="X27" s="235"/>
      <c r="Y27" s="235"/>
      <c r="Z27" s="235"/>
      <c r="AA27" s="235"/>
      <c r="AB27" s="235"/>
      <c r="AC27" s="235"/>
      <c r="AD27" s="235"/>
      <c r="AE27" s="235"/>
      <c r="AF27" s="236"/>
      <c r="AG27" s="236"/>
      <c r="AH27" s="236"/>
      <c r="AI27" s="236"/>
      <c r="AJ27" s="235"/>
      <c r="AK27" s="235"/>
      <c r="AL27" s="235"/>
      <c r="AM27" s="235"/>
      <c r="AN27" s="235"/>
      <c r="AO27" s="235"/>
      <c r="AP27" s="235"/>
      <c r="AQ27" s="235"/>
      <c r="AR27" s="235"/>
      <c r="AS27" s="235"/>
      <c r="AT27" s="235"/>
      <c r="AU27" s="235"/>
      <c r="AV27" s="205"/>
    </row>
    <row r="28" spans="1:48" ht="12" customHeight="1" x14ac:dyDescent="0.25">
      <c r="A28" s="205"/>
      <c r="B28" s="205"/>
      <c r="C28" s="235"/>
      <c r="D28" s="205"/>
      <c r="E28" s="235"/>
      <c r="F28" s="205"/>
      <c r="G28" s="235"/>
      <c r="H28" s="205"/>
      <c r="I28" s="235"/>
      <c r="J28" s="205"/>
      <c r="K28" s="235"/>
      <c r="L28" s="205"/>
      <c r="M28" s="730" t="s">
        <v>219</v>
      </c>
      <c r="N28" s="731"/>
      <c r="O28" s="731"/>
      <c r="P28" s="731"/>
      <c r="Q28" s="731"/>
      <c r="R28" s="731"/>
      <c r="S28" s="731"/>
      <c r="T28" s="732"/>
      <c r="U28" s="205"/>
      <c r="V28" s="205"/>
      <c r="W28" s="752"/>
      <c r="X28" s="753"/>
      <c r="Y28" s="753"/>
      <c r="Z28" s="753"/>
      <c r="AA28" s="753"/>
      <c r="AB28" s="753"/>
      <c r="AC28" s="753"/>
      <c r="AD28" s="754"/>
      <c r="AE28" s="235"/>
      <c r="AF28" s="851" t="e">
        <f>W28/$W$21</f>
        <v>#DIV/0!</v>
      </c>
      <c r="AG28" s="852"/>
      <c r="AH28" s="852"/>
      <c r="AI28" s="853"/>
      <c r="AJ28" s="235"/>
      <c r="AK28" s="235"/>
      <c r="AL28" s="235"/>
      <c r="AM28" s="235"/>
      <c r="AN28" s="235"/>
      <c r="AO28" s="235"/>
      <c r="AP28" s="235"/>
      <c r="AQ28" s="235"/>
      <c r="AR28" s="235"/>
      <c r="AS28" s="235"/>
      <c r="AT28" s="235"/>
      <c r="AU28" s="235"/>
      <c r="AV28" s="205"/>
    </row>
    <row r="29" spans="1:48" ht="7.5" customHeight="1" x14ac:dyDescent="0.25">
      <c r="A29" s="205"/>
      <c r="B29" s="205"/>
      <c r="C29" s="235"/>
      <c r="D29" s="205"/>
      <c r="E29" s="235"/>
      <c r="F29" s="205"/>
      <c r="G29" s="235"/>
      <c r="H29" s="205"/>
      <c r="I29" s="235"/>
      <c r="J29" s="205"/>
      <c r="K29" s="235"/>
      <c r="L29" s="205"/>
      <c r="M29" s="733"/>
      <c r="N29" s="734"/>
      <c r="O29" s="734"/>
      <c r="P29" s="734"/>
      <c r="Q29" s="734"/>
      <c r="R29" s="734"/>
      <c r="S29" s="734"/>
      <c r="T29" s="735"/>
      <c r="U29" s="205"/>
      <c r="V29" s="205"/>
      <c r="W29" s="755"/>
      <c r="X29" s="756"/>
      <c r="Y29" s="756"/>
      <c r="Z29" s="756"/>
      <c r="AA29" s="756"/>
      <c r="AB29" s="756"/>
      <c r="AC29" s="756"/>
      <c r="AD29" s="757"/>
      <c r="AE29" s="235"/>
      <c r="AF29" s="854"/>
      <c r="AG29" s="855"/>
      <c r="AH29" s="855"/>
      <c r="AI29" s="856"/>
      <c r="AJ29" s="235"/>
      <c r="AK29" s="235"/>
      <c r="AL29" s="235"/>
      <c r="AM29" s="235"/>
      <c r="AN29" s="235"/>
      <c r="AO29" s="235"/>
      <c r="AP29" s="235"/>
      <c r="AQ29" s="235"/>
      <c r="AR29" s="235"/>
      <c r="AS29" s="235"/>
      <c r="AT29" s="235"/>
      <c r="AU29" s="235"/>
      <c r="AV29" s="205"/>
    </row>
    <row r="30" spans="1:48" ht="12" customHeight="1" x14ac:dyDescent="0.25">
      <c r="A30" s="205"/>
      <c r="B30" s="205"/>
      <c r="C30" s="235"/>
      <c r="D30" s="205"/>
      <c r="E30" s="235"/>
      <c r="F30" s="205"/>
      <c r="G30" s="235"/>
      <c r="H30" s="205"/>
      <c r="I30" s="235"/>
      <c r="J30" s="205"/>
      <c r="K30" s="235"/>
      <c r="L30" s="205"/>
      <c r="M30" s="237"/>
      <c r="N30" s="237"/>
      <c r="O30" s="237"/>
      <c r="P30" s="237"/>
      <c r="Q30" s="237"/>
      <c r="R30" s="237"/>
      <c r="S30" s="237"/>
      <c r="T30" s="237"/>
      <c r="U30" s="205"/>
      <c r="V30" s="205"/>
      <c r="W30" s="237"/>
      <c r="X30" s="237"/>
      <c r="Y30" s="237"/>
      <c r="Z30" s="237"/>
      <c r="AA30" s="237"/>
      <c r="AB30" s="237"/>
      <c r="AC30" s="237"/>
      <c r="AD30" s="237"/>
      <c r="AE30" s="235"/>
      <c r="AF30" s="236"/>
      <c r="AG30" s="236"/>
      <c r="AH30" s="236"/>
      <c r="AI30" s="236"/>
      <c r="AJ30" s="235"/>
      <c r="AK30" s="235"/>
      <c r="AL30" s="235"/>
      <c r="AM30" s="235"/>
      <c r="AN30" s="235"/>
      <c r="AO30" s="235"/>
      <c r="AP30" s="235"/>
      <c r="AQ30" s="235"/>
      <c r="AR30" s="235"/>
      <c r="AS30" s="235"/>
      <c r="AT30" s="235"/>
      <c r="AU30" s="235"/>
      <c r="AV30" s="205"/>
    </row>
    <row r="31" spans="1:48" ht="12" customHeight="1" x14ac:dyDescent="0.25">
      <c r="A31" s="205"/>
      <c r="B31" s="205"/>
      <c r="C31" s="235"/>
      <c r="D31" s="205"/>
      <c r="E31" s="235"/>
      <c r="F31" s="205"/>
      <c r="G31" s="235"/>
      <c r="H31" s="205"/>
      <c r="I31" s="235"/>
      <c r="J31" s="238"/>
      <c r="K31" s="239"/>
      <c r="L31" s="238"/>
      <c r="M31" s="736" t="s">
        <v>220</v>
      </c>
      <c r="N31" s="736"/>
      <c r="O31" s="736"/>
      <c r="P31" s="736"/>
      <c r="Q31" s="736"/>
      <c r="R31" s="736"/>
      <c r="S31" s="736"/>
      <c r="T31" s="736"/>
      <c r="U31" s="238"/>
      <c r="V31" s="238"/>
      <c r="W31" s="881" t="str">
        <f>AO73</f>
        <v>Gratuité demandée</v>
      </c>
      <c r="X31" s="736"/>
      <c r="Y31" s="736"/>
      <c r="Z31" s="736"/>
      <c r="AA31" s="736"/>
      <c r="AB31" s="736"/>
      <c r="AC31" s="736"/>
      <c r="AD31" s="736"/>
      <c r="AE31" s="239"/>
      <c r="AF31" s="857" t="e">
        <f>W31/$W$21</f>
        <v>#VALUE!</v>
      </c>
      <c r="AG31" s="857"/>
      <c r="AH31" s="857"/>
      <c r="AI31" s="857"/>
      <c r="AJ31" s="239"/>
      <c r="AK31" s="239"/>
      <c r="AL31" s="239"/>
      <c r="AM31" s="235"/>
      <c r="AN31" s="235"/>
      <c r="AO31" s="235"/>
      <c r="AP31" s="235"/>
      <c r="AQ31" s="235"/>
      <c r="AR31" s="235"/>
      <c r="AS31" s="235"/>
      <c r="AT31" s="235"/>
      <c r="AU31" s="235"/>
      <c r="AV31" s="205"/>
    </row>
    <row r="32" spans="1:48" ht="7.5" customHeight="1" x14ac:dyDescent="0.25">
      <c r="A32" s="205"/>
      <c r="B32" s="205"/>
      <c r="C32" s="235"/>
      <c r="D32" s="205"/>
      <c r="E32" s="235"/>
      <c r="F32" s="205"/>
      <c r="G32" s="235"/>
      <c r="H32" s="205"/>
      <c r="I32" s="235"/>
      <c r="J32" s="238"/>
      <c r="K32" s="239"/>
      <c r="L32" s="238"/>
      <c r="M32" s="736"/>
      <c r="N32" s="736"/>
      <c r="O32" s="736"/>
      <c r="P32" s="736"/>
      <c r="Q32" s="736"/>
      <c r="R32" s="736"/>
      <c r="S32" s="736"/>
      <c r="T32" s="736"/>
      <c r="U32" s="238"/>
      <c r="V32" s="238"/>
      <c r="W32" s="736"/>
      <c r="X32" s="736"/>
      <c r="Y32" s="736"/>
      <c r="Z32" s="736"/>
      <c r="AA32" s="736"/>
      <c r="AB32" s="736"/>
      <c r="AC32" s="736"/>
      <c r="AD32" s="736"/>
      <c r="AE32" s="239"/>
      <c r="AF32" s="857"/>
      <c r="AG32" s="857"/>
      <c r="AH32" s="857"/>
      <c r="AI32" s="857"/>
      <c r="AJ32" s="239"/>
      <c r="AK32" s="239"/>
      <c r="AL32" s="239"/>
      <c r="AM32" s="235"/>
      <c r="AN32" s="235"/>
      <c r="AO32" s="235"/>
      <c r="AP32" s="235"/>
      <c r="AQ32" s="235"/>
      <c r="AR32" s="235"/>
      <c r="AS32" s="235"/>
      <c r="AT32" s="235"/>
      <c r="AU32" s="235"/>
      <c r="AV32" s="205"/>
    </row>
    <row r="33" spans="1:653" ht="12" customHeight="1" x14ac:dyDescent="0.25">
      <c r="A33" s="205"/>
      <c r="B33" s="205"/>
      <c r="C33" s="235"/>
      <c r="D33" s="205"/>
      <c r="E33" s="235"/>
      <c r="F33" s="205"/>
      <c r="G33" s="235"/>
      <c r="H33" s="205"/>
      <c r="I33" s="235"/>
      <c r="J33" s="205"/>
      <c r="K33" s="235"/>
      <c r="L33" s="205"/>
      <c r="M33" s="237"/>
      <c r="N33" s="237"/>
      <c r="O33" s="237"/>
      <c r="P33" s="237"/>
      <c r="Q33" s="237"/>
      <c r="R33" s="237"/>
      <c r="S33" s="237"/>
      <c r="T33" s="237"/>
      <c r="U33" s="205"/>
      <c r="V33" s="205"/>
      <c r="W33" s="237"/>
      <c r="X33" s="237"/>
      <c r="Y33" s="237"/>
      <c r="Z33" s="237"/>
      <c r="AA33" s="237"/>
      <c r="AB33" s="237"/>
      <c r="AC33" s="237"/>
      <c r="AD33" s="237"/>
      <c r="AE33" s="235"/>
      <c r="AF33" s="236"/>
      <c r="AG33" s="236"/>
      <c r="AH33" s="236"/>
      <c r="AI33" s="236"/>
      <c r="AJ33" s="235"/>
      <c r="AK33" s="235"/>
      <c r="AL33" s="235"/>
      <c r="AM33" s="235"/>
      <c r="AN33" s="235"/>
      <c r="AO33" s="235"/>
      <c r="AP33" s="235"/>
      <c r="AQ33" s="235"/>
      <c r="AR33" s="235"/>
      <c r="AS33" s="235"/>
      <c r="AT33" s="235"/>
      <c r="AU33" s="235"/>
      <c r="AV33" s="205"/>
    </row>
    <row r="34" spans="1:653" ht="12" customHeight="1" x14ac:dyDescent="0.25">
      <c r="A34" s="205"/>
      <c r="B34" s="205"/>
      <c r="C34" s="235"/>
      <c r="D34" s="205"/>
      <c r="E34" s="235"/>
      <c r="F34" s="205"/>
      <c r="G34" s="235"/>
      <c r="H34" s="205"/>
      <c r="I34" s="235"/>
      <c r="J34" s="205"/>
      <c r="K34" s="235"/>
      <c r="L34" s="205"/>
      <c r="M34" s="730" t="s">
        <v>221</v>
      </c>
      <c r="N34" s="731"/>
      <c r="O34" s="731"/>
      <c r="P34" s="731"/>
      <c r="Q34" s="731"/>
      <c r="R34" s="731"/>
      <c r="S34" s="731"/>
      <c r="T34" s="732"/>
      <c r="U34" s="205"/>
      <c r="V34" s="205"/>
      <c r="W34" s="882">
        <f>W21-W25-W28</f>
        <v>0</v>
      </c>
      <c r="X34" s="731"/>
      <c r="Y34" s="731"/>
      <c r="Z34" s="731"/>
      <c r="AA34" s="731"/>
      <c r="AB34" s="731"/>
      <c r="AC34" s="731"/>
      <c r="AD34" s="732"/>
      <c r="AE34" s="235"/>
      <c r="AF34" s="851" t="e">
        <f>W34/$W$21</f>
        <v>#DIV/0!</v>
      </c>
      <c r="AG34" s="852"/>
      <c r="AH34" s="852"/>
      <c r="AI34" s="853"/>
      <c r="AJ34" s="235"/>
      <c r="AK34" s="235"/>
      <c r="AL34" s="235"/>
      <c r="AM34" s="235"/>
      <c r="AN34" s="235"/>
      <c r="AO34" s="235"/>
      <c r="AP34" s="235"/>
      <c r="AQ34" s="235"/>
      <c r="AR34" s="235"/>
      <c r="AS34" s="235"/>
      <c r="AT34" s="235"/>
      <c r="AU34" s="235"/>
      <c r="AV34" s="205"/>
    </row>
    <row r="35" spans="1:653" ht="12" customHeight="1" x14ac:dyDescent="0.25">
      <c r="A35" s="205"/>
      <c r="B35" s="205"/>
      <c r="C35" s="240"/>
      <c r="D35" s="240"/>
      <c r="E35" s="240"/>
      <c r="F35" s="240"/>
      <c r="G35" s="240"/>
      <c r="H35" s="240"/>
      <c r="I35" s="240"/>
      <c r="J35" s="240"/>
      <c r="K35" s="240"/>
      <c r="L35" s="240"/>
      <c r="M35" s="733"/>
      <c r="N35" s="734"/>
      <c r="O35" s="734"/>
      <c r="P35" s="734"/>
      <c r="Q35" s="734"/>
      <c r="R35" s="734"/>
      <c r="S35" s="734"/>
      <c r="T35" s="735"/>
      <c r="U35" s="205"/>
      <c r="V35" s="205"/>
      <c r="W35" s="733"/>
      <c r="X35" s="734"/>
      <c r="Y35" s="734"/>
      <c r="Z35" s="734"/>
      <c r="AA35" s="734"/>
      <c r="AB35" s="734"/>
      <c r="AC35" s="734"/>
      <c r="AD35" s="735"/>
      <c r="AE35" s="235"/>
      <c r="AF35" s="854"/>
      <c r="AG35" s="855"/>
      <c r="AH35" s="855"/>
      <c r="AI35" s="856"/>
      <c r="AJ35" s="235"/>
      <c r="AK35" s="235"/>
      <c r="AL35" s="235"/>
      <c r="AM35" s="235"/>
      <c r="AN35" s="235"/>
      <c r="AO35" s="235"/>
      <c r="AP35" s="235"/>
      <c r="AQ35" s="235"/>
      <c r="AR35" s="235"/>
      <c r="AS35" s="235"/>
      <c r="AT35" s="235"/>
      <c r="AU35" s="235"/>
      <c r="AV35" s="205"/>
    </row>
    <row r="36" spans="1:653" ht="12" customHeight="1" x14ac:dyDescent="0.25">
      <c r="A36" s="205"/>
      <c r="B36" s="205"/>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240"/>
      <c r="AF36" s="240"/>
      <c r="AG36" s="240"/>
      <c r="AH36" s="240"/>
      <c r="AI36" s="240"/>
      <c r="AJ36" s="235"/>
      <c r="AK36" s="235"/>
      <c r="AL36" s="235"/>
      <c r="AM36" s="235"/>
      <c r="AN36" s="235"/>
      <c r="AO36" s="235"/>
      <c r="AP36" s="235"/>
      <c r="AQ36" s="235"/>
      <c r="AR36" s="235"/>
      <c r="AS36" s="235"/>
      <c r="AT36" s="235"/>
      <c r="AU36" s="235"/>
      <c r="AV36" s="205"/>
    </row>
    <row r="37" spans="1:653" ht="12" customHeight="1" x14ac:dyDescent="0.25">
      <c r="A37" s="205"/>
      <c r="B37" s="205"/>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c r="AB37" s="240"/>
      <c r="AC37" s="240"/>
      <c r="AD37" s="240"/>
      <c r="AE37" s="240"/>
      <c r="AF37" s="240"/>
      <c r="AG37" s="240"/>
      <c r="AH37" s="240"/>
      <c r="AI37" s="240"/>
      <c r="AJ37" s="235"/>
      <c r="AK37" s="235"/>
      <c r="AL37" s="235"/>
      <c r="AM37" s="235"/>
      <c r="AN37" s="235"/>
      <c r="AO37" s="235"/>
      <c r="AP37" s="235"/>
      <c r="AQ37" s="235"/>
      <c r="AR37" s="235"/>
      <c r="AS37" s="235"/>
      <c r="AT37" s="235"/>
      <c r="AU37" s="235"/>
      <c r="AV37" s="205"/>
    </row>
    <row r="38" spans="1:653" ht="12" customHeight="1" x14ac:dyDescent="0.25">
      <c r="A38" s="737" t="s">
        <v>222</v>
      </c>
      <c r="B38" s="737"/>
      <c r="C38" s="737"/>
      <c r="D38" s="737"/>
      <c r="E38" s="737"/>
      <c r="F38" s="737"/>
      <c r="G38" s="737"/>
      <c r="H38" s="737"/>
      <c r="I38" s="737"/>
      <c r="J38" s="737"/>
      <c r="K38" s="737"/>
      <c r="L38" s="737"/>
      <c r="M38" s="737"/>
      <c r="N38" s="737"/>
      <c r="O38" s="737"/>
      <c r="P38" s="737"/>
      <c r="Q38" s="737"/>
      <c r="R38" s="737"/>
      <c r="S38" s="737"/>
      <c r="T38" s="737"/>
      <c r="U38" s="737"/>
      <c r="V38" s="737"/>
      <c r="W38" s="737"/>
      <c r="X38" s="737"/>
      <c r="Y38" s="737"/>
      <c r="Z38" s="737"/>
      <c r="AA38" s="737"/>
      <c r="AB38" s="737"/>
      <c r="AC38" s="737"/>
      <c r="AD38" s="737"/>
      <c r="AE38" s="737"/>
      <c r="AF38" s="737"/>
      <c r="AG38" s="737"/>
      <c r="AH38" s="737"/>
      <c r="AI38" s="737"/>
      <c r="AJ38" s="737"/>
      <c r="AK38" s="737"/>
      <c r="AL38" s="737"/>
      <c r="AM38" s="737"/>
      <c r="AN38" s="737"/>
      <c r="AO38" s="737"/>
      <c r="AP38" s="737"/>
      <c r="AQ38" s="737"/>
      <c r="AR38" s="737"/>
      <c r="AS38" s="737"/>
      <c r="AT38" s="737"/>
      <c r="AU38" s="737"/>
      <c r="AV38" s="737"/>
    </row>
    <row r="39" spans="1:653" ht="12" customHeight="1" thickBot="1" x14ac:dyDescent="0.3">
      <c r="A39" s="578"/>
      <c r="B39" s="578"/>
      <c r="C39" s="578"/>
      <c r="D39" s="578"/>
      <c r="E39" s="578"/>
      <c r="F39" s="578"/>
      <c r="G39" s="578"/>
      <c r="H39" s="578"/>
      <c r="I39" s="578"/>
      <c r="J39" s="578"/>
      <c r="K39" s="578"/>
      <c r="L39" s="578"/>
      <c r="M39" s="578"/>
      <c r="N39" s="578"/>
      <c r="O39" s="578"/>
      <c r="P39" s="578"/>
      <c r="Q39" s="578"/>
      <c r="R39" s="578"/>
      <c r="S39" s="578"/>
      <c r="T39" s="578"/>
      <c r="U39" s="578"/>
      <c r="V39" s="578"/>
      <c r="W39" s="578"/>
      <c r="X39" s="578"/>
      <c r="Y39" s="578"/>
      <c r="Z39" s="578"/>
      <c r="AA39" s="578"/>
      <c r="AB39" s="578"/>
      <c r="AC39" s="578"/>
      <c r="AD39" s="578"/>
      <c r="AE39" s="578"/>
      <c r="AF39" s="578"/>
      <c r="AG39" s="578"/>
      <c r="AH39" s="578"/>
      <c r="AI39" s="578"/>
      <c r="AJ39" s="578"/>
      <c r="AK39" s="578"/>
      <c r="AL39" s="578"/>
      <c r="AM39" s="578"/>
      <c r="AN39" s="578"/>
      <c r="AO39" s="578"/>
      <c r="AP39" s="578"/>
      <c r="AQ39" s="578"/>
      <c r="AR39" s="578"/>
      <c r="AS39" s="578"/>
      <c r="AT39" s="578"/>
      <c r="AU39" s="578"/>
      <c r="AV39" s="578"/>
    </row>
    <row r="40" spans="1:653" ht="12" customHeight="1" thickTop="1" x14ac:dyDescent="0.25">
      <c r="A40" s="557"/>
      <c r="B40" s="557"/>
      <c r="C40" s="557"/>
      <c r="D40" s="541" t="str">
        <f>D1</f>
        <v>Appel à projets commun 2022</v>
      </c>
      <c r="E40" s="541"/>
      <c r="F40" s="541"/>
      <c r="G40" s="541"/>
      <c r="H40" s="541"/>
      <c r="I40" s="541"/>
      <c r="J40" s="541"/>
      <c r="K40" s="541"/>
      <c r="L40" s="541"/>
      <c r="M40" s="541"/>
      <c r="N40" s="541"/>
      <c r="O40" s="541"/>
      <c r="P40" s="541"/>
      <c r="Q40" s="541"/>
      <c r="R40" s="541"/>
      <c r="S40" s="541"/>
      <c r="T40" s="541"/>
      <c r="U40" s="541"/>
      <c r="V40" s="541"/>
      <c r="W40" s="541"/>
      <c r="X40" s="541"/>
      <c r="Y40" s="541"/>
      <c r="Z40" s="541"/>
      <c r="AA40" s="541"/>
      <c r="AB40" s="541"/>
      <c r="AC40" s="541"/>
      <c r="AD40" s="541"/>
      <c r="AE40" s="541"/>
      <c r="AF40" s="541"/>
      <c r="AG40" s="541"/>
      <c r="AH40" s="541"/>
      <c r="AI40" s="541"/>
      <c r="AJ40" s="541"/>
      <c r="AK40" s="541"/>
      <c r="AL40" s="541"/>
      <c r="AM40" s="541"/>
      <c r="AN40" s="744" t="s">
        <v>241</v>
      </c>
      <c r="AO40" s="745"/>
      <c r="AP40" s="745"/>
      <c r="AQ40" s="745"/>
      <c r="AR40" s="745"/>
      <c r="AS40" s="745"/>
      <c r="AT40" s="745"/>
      <c r="AU40" s="745"/>
      <c r="AV40" s="746"/>
    </row>
    <row r="41" spans="1:653" ht="12" customHeight="1" x14ac:dyDescent="0.25">
      <c r="A41" s="557"/>
      <c r="B41" s="557"/>
      <c r="C41" s="557"/>
      <c r="D41" s="541"/>
      <c r="E41" s="541"/>
      <c r="F41" s="541"/>
      <c r="G41" s="541"/>
      <c r="H41" s="541"/>
      <c r="I41" s="541"/>
      <c r="J41" s="541"/>
      <c r="K41" s="541"/>
      <c r="L41" s="541"/>
      <c r="M41" s="541"/>
      <c r="N41" s="541"/>
      <c r="O41" s="541"/>
      <c r="P41" s="541"/>
      <c r="Q41" s="541"/>
      <c r="R41" s="541"/>
      <c r="S41" s="541"/>
      <c r="T41" s="541"/>
      <c r="U41" s="541"/>
      <c r="V41" s="541"/>
      <c r="W41" s="541"/>
      <c r="X41" s="541"/>
      <c r="Y41" s="541"/>
      <c r="Z41" s="541"/>
      <c r="AA41" s="541"/>
      <c r="AB41" s="541"/>
      <c r="AC41" s="541"/>
      <c r="AD41" s="541"/>
      <c r="AE41" s="541"/>
      <c r="AF41" s="541"/>
      <c r="AG41" s="541"/>
      <c r="AH41" s="541"/>
      <c r="AI41" s="541"/>
      <c r="AJ41" s="541"/>
      <c r="AK41" s="541"/>
      <c r="AL41" s="541"/>
      <c r="AM41" s="541"/>
      <c r="AN41" s="747"/>
      <c r="AO41" s="546"/>
      <c r="AP41" s="546"/>
      <c r="AQ41" s="546"/>
      <c r="AR41" s="546"/>
      <c r="AS41" s="546"/>
      <c r="AT41" s="546"/>
      <c r="AU41" s="546"/>
      <c r="AV41" s="748"/>
    </row>
    <row r="42" spans="1:653" ht="12" customHeight="1" thickBot="1" x14ac:dyDescent="0.3">
      <c r="A42" s="557"/>
      <c r="B42" s="557"/>
      <c r="C42" s="557"/>
      <c r="D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749"/>
      <c r="AO42" s="750"/>
      <c r="AP42" s="750"/>
      <c r="AQ42" s="750"/>
      <c r="AR42" s="750"/>
      <c r="AS42" s="750"/>
      <c r="AT42" s="750"/>
      <c r="AU42" s="750"/>
      <c r="AV42" s="751"/>
    </row>
    <row r="43" spans="1:653" ht="16.5" customHeight="1" thickTop="1" x14ac:dyDescent="0.25">
      <c r="A43" s="205"/>
      <c r="B43" s="738" t="s">
        <v>780</v>
      </c>
      <c r="C43" s="739"/>
      <c r="D43" s="739"/>
      <c r="E43" s="739"/>
      <c r="F43" s="739"/>
      <c r="G43" s="739"/>
      <c r="H43" s="739"/>
      <c r="I43" s="739"/>
      <c r="J43" s="739"/>
      <c r="K43" s="739"/>
      <c r="L43" s="739"/>
      <c r="M43" s="739"/>
      <c r="N43" s="739"/>
      <c r="O43" s="739"/>
      <c r="P43" s="739"/>
      <c r="Q43" s="739"/>
      <c r="R43" s="739"/>
      <c r="S43" s="739"/>
      <c r="T43" s="739"/>
      <c r="U43" s="739"/>
      <c r="V43" s="739"/>
      <c r="W43" s="739"/>
      <c r="X43" s="739"/>
      <c r="Y43" s="739"/>
      <c r="Z43" s="739"/>
      <c r="AA43" s="739"/>
      <c r="AB43" s="739"/>
      <c r="AC43" s="739"/>
      <c r="AD43" s="739"/>
      <c r="AE43" s="739"/>
      <c r="AF43" s="739"/>
      <c r="AG43" s="739"/>
      <c r="AH43" s="739"/>
      <c r="AI43" s="739"/>
      <c r="AJ43" s="739"/>
      <c r="AK43" s="739"/>
      <c r="AL43" s="739"/>
      <c r="AM43" s="739"/>
      <c r="AN43" s="739"/>
      <c r="AO43" s="739"/>
      <c r="AP43" s="739"/>
      <c r="AQ43" s="739"/>
      <c r="AR43" s="739"/>
      <c r="AS43" s="739"/>
      <c r="AT43" s="739"/>
      <c r="AU43" s="740"/>
      <c r="AV43" s="207"/>
      <c r="AW43" s="241"/>
      <c r="AX43" s="241"/>
      <c r="AY43" s="241"/>
      <c r="AZ43" s="241"/>
      <c r="BA43" s="241"/>
      <c r="BB43" s="241"/>
      <c r="BC43" s="241"/>
      <c r="BD43" s="241"/>
      <c r="BE43" s="241"/>
    </row>
    <row r="44" spans="1:653" ht="16.5" customHeight="1" thickBot="1" x14ac:dyDescent="0.3">
      <c r="A44" s="205"/>
      <c r="B44" s="741"/>
      <c r="C44" s="742"/>
      <c r="D44" s="742"/>
      <c r="E44" s="742"/>
      <c r="F44" s="742"/>
      <c r="G44" s="742"/>
      <c r="H44" s="742"/>
      <c r="I44" s="742"/>
      <c r="J44" s="742"/>
      <c r="K44" s="742"/>
      <c r="L44" s="742"/>
      <c r="M44" s="742"/>
      <c r="N44" s="742"/>
      <c r="O44" s="742"/>
      <c r="P44" s="742"/>
      <c r="Q44" s="742"/>
      <c r="R44" s="742"/>
      <c r="S44" s="742"/>
      <c r="T44" s="742"/>
      <c r="U44" s="742"/>
      <c r="V44" s="742"/>
      <c r="W44" s="742"/>
      <c r="X44" s="742"/>
      <c r="Y44" s="742"/>
      <c r="Z44" s="742"/>
      <c r="AA44" s="742"/>
      <c r="AB44" s="742"/>
      <c r="AC44" s="742"/>
      <c r="AD44" s="742"/>
      <c r="AE44" s="742"/>
      <c r="AF44" s="742"/>
      <c r="AG44" s="742"/>
      <c r="AH44" s="742"/>
      <c r="AI44" s="742"/>
      <c r="AJ44" s="742"/>
      <c r="AK44" s="742"/>
      <c r="AL44" s="742"/>
      <c r="AM44" s="742"/>
      <c r="AN44" s="742"/>
      <c r="AO44" s="742"/>
      <c r="AP44" s="742"/>
      <c r="AQ44" s="742"/>
      <c r="AR44" s="742"/>
      <c r="AS44" s="742"/>
      <c r="AT44" s="742"/>
      <c r="AU44" s="743"/>
      <c r="AV44" s="207"/>
      <c r="AW44" s="241"/>
      <c r="AX44" s="241"/>
      <c r="AY44" s="241"/>
      <c r="AZ44" s="241"/>
      <c r="BA44" s="241"/>
      <c r="BB44" s="241"/>
      <c r="BC44" s="241"/>
      <c r="BD44" s="241"/>
      <c r="BE44" s="241"/>
    </row>
    <row r="45" spans="1:653" ht="12" customHeight="1" x14ac:dyDescent="0.25">
      <c r="A45" s="205"/>
      <c r="B45" s="205"/>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row>
    <row r="46" spans="1:653" s="209" customFormat="1" ht="12" customHeight="1" x14ac:dyDescent="0.25">
      <c r="B46" s="724" t="s">
        <v>131</v>
      </c>
      <c r="C46" s="725"/>
      <c r="D46" s="725"/>
      <c r="E46" s="725"/>
      <c r="F46" s="725"/>
      <c r="G46" s="725"/>
      <c r="H46" s="725"/>
      <c r="I46" s="725"/>
      <c r="J46" s="725"/>
      <c r="K46" s="725"/>
      <c r="L46" s="725"/>
      <c r="M46" s="725"/>
      <c r="N46" s="725"/>
      <c r="O46" s="725"/>
      <c r="P46" s="725"/>
      <c r="Q46" s="725"/>
      <c r="R46" s="725"/>
      <c r="S46" s="725"/>
      <c r="T46" s="725"/>
      <c r="U46" s="725"/>
      <c r="V46" s="725"/>
      <c r="W46" s="726"/>
      <c r="Z46" s="724" t="s">
        <v>225</v>
      </c>
      <c r="AA46" s="725"/>
      <c r="AB46" s="725"/>
      <c r="AC46" s="725"/>
      <c r="AD46" s="725"/>
      <c r="AE46" s="725"/>
      <c r="AF46" s="725"/>
      <c r="AG46" s="725"/>
      <c r="AH46" s="725"/>
      <c r="AI46" s="725"/>
      <c r="AJ46" s="725"/>
      <c r="AK46" s="725"/>
      <c r="AL46" s="725"/>
      <c r="AM46" s="725"/>
      <c r="AN46" s="725"/>
      <c r="AO46" s="725"/>
      <c r="AP46" s="725"/>
      <c r="AQ46" s="725"/>
      <c r="AR46" s="725"/>
      <c r="AS46" s="725"/>
      <c r="AT46" s="725"/>
      <c r="AU46" s="726"/>
      <c r="AW46" s="242"/>
      <c r="AX46" s="242"/>
      <c r="AY46" s="242"/>
      <c r="AZ46" s="242"/>
      <c r="BA46" s="242"/>
      <c r="BB46" s="242"/>
      <c r="BC46" s="242"/>
      <c r="BD46" s="242"/>
      <c r="BE46" s="242"/>
      <c r="BF46" s="242"/>
      <c r="BG46" s="242"/>
      <c r="BH46" s="242"/>
      <c r="BI46" s="242"/>
      <c r="BJ46" s="242"/>
      <c r="BK46" s="242"/>
      <c r="BL46" s="242"/>
      <c r="BM46" s="242"/>
      <c r="BN46" s="242"/>
      <c r="BO46" s="242"/>
      <c r="BP46" s="242"/>
      <c r="BQ46" s="242"/>
      <c r="BR46" s="242"/>
      <c r="BS46" s="242"/>
      <c r="BT46" s="242"/>
      <c r="BU46" s="242"/>
      <c r="BV46" s="242"/>
      <c r="BW46" s="242"/>
      <c r="BX46" s="242"/>
      <c r="BY46" s="242"/>
      <c r="BZ46" s="242"/>
      <c r="CA46" s="242"/>
      <c r="CB46" s="242"/>
      <c r="CC46" s="242"/>
      <c r="CD46" s="242"/>
      <c r="CE46" s="242"/>
      <c r="CF46" s="242"/>
      <c r="CG46" s="242"/>
      <c r="CH46" s="242"/>
      <c r="CI46" s="242"/>
      <c r="CJ46" s="242"/>
      <c r="CK46" s="242"/>
      <c r="CL46" s="242"/>
      <c r="CM46" s="242"/>
      <c r="CN46" s="242"/>
      <c r="CO46" s="242"/>
      <c r="CP46" s="242"/>
      <c r="CQ46" s="242"/>
      <c r="CR46" s="242"/>
      <c r="CS46" s="242"/>
      <c r="CT46" s="242"/>
      <c r="CU46" s="242"/>
      <c r="CV46" s="242"/>
      <c r="CW46" s="242"/>
      <c r="CX46" s="242"/>
      <c r="CY46" s="242"/>
      <c r="CZ46" s="242"/>
      <c r="DA46" s="242"/>
      <c r="DB46" s="242"/>
      <c r="DC46" s="242"/>
      <c r="DD46" s="242"/>
      <c r="DE46" s="242"/>
      <c r="DF46" s="242"/>
      <c r="DG46" s="242"/>
      <c r="DH46" s="242"/>
      <c r="DI46" s="242"/>
      <c r="DJ46" s="242"/>
      <c r="DK46" s="242"/>
      <c r="DL46" s="242"/>
      <c r="DM46" s="242"/>
      <c r="DN46" s="242"/>
      <c r="DO46" s="242"/>
      <c r="DP46" s="242"/>
      <c r="DQ46" s="242"/>
      <c r="DR46" s="242"/>
      <c r="DS46" s="242"/>
      <c r="DT46" s="242"/>
      <c r="DU46" s="242"/>
      <c r="DV46" s="242"/>
      <c r="DW46" s="242"/>
      <c r="DX46" s="242"/>
      <c r="DY46" s="242"/>
      <c r="DZ46" s="242"/>
      <c r="EA46" s="242"/>
      <c r="EB46" s="242"/>
      <c r="EC46" s="242"/>
      <c r="ED46" s="242"/>
      <c r="EE46" s="242"/>
      <c r="EF46" s="242"/>
      <c r="EG46" s="242"/>
      <c r="EH46" s="242"/>
      <c r="EI46" s="242"/>
      <c r="EJ46" s="242"/>
      <c r="EK46" s="242"/>
      <c r="EL46" s="242"/>
      <c r="EM46" s="242"/>
      <c r="EN46" s="242"/>
      <c r="EO46" s="242"/>
      <c r="EP46" s="242"/>
      <c r="EQ46" s="242"/>
      <c r="ER46" s="242"/>
      <c r="ES46" s="242"/>
      <c r="ET46" s="242"/>
      <c r="EU46" s="242"/>
      <c r="EV46" s="242"/>
      <c r="EW46" s="242"/>
      <c r="EX46" s="242"/>
      <c r="EY46" s="242"/>
      <c r="EZ46" s="242"/>
      <c r="FA46" s="242"/>
      <c r="FB46" s="242"/>
      <c r="FC46" s="242"/>
      <c r="FD46" s="242"/>
      <c r="FE46" s="242"/>
      <c r="FF46" s="242"/>
      <c r="FG46" s="242"/>
      <c r="FH46" s="242"/>
      <c r="FI46" s="242"/>
      <c r="FJ46" s="242"/>
      <c r="FK46" s="242"/>
      <c r="FL46" s="242"/>
      <c r="FM46" s="242"/>
      <c r="FN46" s="242"/>
      <c r="FO46" s="242"/>
      <c r="FP46" s="242"/>
      <c r="FQ46" s="242"/>
      <c r="FR46" s="242"/>
      <c r="FS46" s="242"/>
      <c r="FT46" s="242"/>
      <c r="FU46" s="242"/>
      <c r="FV46" s="242"/>
      <c r="FW46" s="242"/>
      <c r="FX46" s="242"/>
      <c r="FY46" s="242"/>
      <c r="FZ46" s="242"/>
      <c r="GA46" s="242"/>
      <c r="GB46" s="242"/>
      <c r="GC46" s="242"/>
      <c r="GD46" s="242"/>
      <c r="GE46" s="242"/>
      <c r="GF46" s="242"/>
      <c r="GG46" s="242"/>
      <c r="GH46" s="242"/>
      <c r="GI46" s="242"/>
      <c r="GJ46" s="242"/>
      <c r="GK46" s="242"/>
      <c r="GL46" s="242"/>
      <c r="GM46" s="242"/>
      <c r="GN46" s="242"/>
      <c r="GO46" s="242"/>
      <c r="GP46" s="242"/>
      <c r="GQ46" s="242"/>
      <c r="GR46" s="242"/>
      <c r="GS46" s="242"/>
      <c r="GT46" s="242"/>
      <c r="GU46" s="242"/>
      <c r="GV46" s="242"/>
      <c r="GW46" s="242"/>
      <c r="GX46" s="242"/>
      <c r="GY46" s="242"/>
      <c r="GZ46" s="242"/>
      <c r="HA46" s="242"/>
      <c r="HB46" s="242"/>
      <c r="HC46" s="242"/>
      <c r="HD46" s="242"/>
      <c r="HE46" s="242"/>
      <c r="HF46" s="242"/>
      <c r="HG46" s="242"/>
      <c r="HH46" s="242"/>
      <c r="HI46" s="242"/>
      <c r="HJ46" s="242"/>
      <c r="HK46" s="242"/>
      <c r="HL46" s="242"/>
      <c r="HM46" s="242"/>
      <c r="HN46" s="242"/>
      <c r="HO46" s="242"/>
      <c r="HP46" s="242"/>
      <c r="HQ46" s="242"/>
      <c r="HR46" s="242"/>
      <c r="HS46" s="242"/>
      <c r="HT46" s="242"/>
      <c r="HU46" s="242"/>
      <c r="HV46" s="242"/>
      <c r="HW46" s="242"/>
      <c r="HX46" s="242"/>
      <c r="HY46" s="242"/>
      <c r="HZ46" s="242"/>
      <c r="IA46" s="242"/>
      <c r="IB46" s="242"/>
      <c r="IC46" s="242"/>
      <c r="ID46" s="242"/>
      <c r="IE46" s="242"/>
      <c r="IF46" s="242"/>
      <c r="IG46" s="242"/>
      <c r="IH46" s="242"/>
      <c r="II46" s="242"/>
      <c r="IJ46" s="242"/>
      <c r="IK46" s="242"/>
      <c r="IL46" s="242"/>
      <c r="IM46" s="242"/>
      <c r="IN46" s="242"/>
      <c r="IO46" s="242"/>
      <c r="IP46" s="242"/>
      <c r="IQ46" s="242"/>
      <c r="IR46" s="242"/>
      <c r="IS46" s="242"/>
      <c r="IT46" s="242"/>
      <c r="IU46" s="242"/>
      <c r="IV46" s="242"/>
      <c r="IW46" s="242"/>
      <c r="IX46" s="242"/>
      <c r="IY46" s="242"/>
      <c r="IZ46" s="242"/>
      <c r="JA46" s="242"/>
      <c r="JB46" s="242"/>
      <c r="JC46" s="242"/>
      <c r="JD46" s="242"/>
      <c r="JE46" s="242"/>
      <c r="JF46" s="242"/>
      <c r="JG46" s="242"/>
      <c r="JH46" s="242"/>
      <c r="JI46" s="242"/>
      <c r="JJ46" s="242"/>
      <c r="JK46" s="242"/>
      <c r="JL46" s="242"/>
      <c r="JM46" s="242"/>
      <c r="JN46" s="242"/>
      <c r="JO46" s="242"/>
      <c r="JP46" s="242"/>
      <c r="JQ46" s="242"/>
      <c r="JR46" s="242"/>
      <c r="JS46" s="242"/>
      <c r="JT46" s="242"/>
      <c r="JU46" s="242"/>
      <c r="JV46" s="242"/>
      <c r="JW46" s="242"/>
      <c r="JX46" s="242"/>
      <c r="JY46" s="242"/>
      <c r="JZ46" s="242"/>
      <c r="KA46" s="242"/>
      <c r="KB46" s="242"/>
      <c r="KC46" s="242"/>
      <c r="KD46" s="242"/>
      <c r="KE46" s="242"/>
      <c r="KF46" s="242"/>
      <c r="KG46" s="242"/>
      <c r="KH46" s="242"/>
      <c r="KI46" s="242"/>
      <c r="KJ46" s="242"/>
      <c r="KK46" s="242"/>
      <c r="KL46" s="242"/>
      <c r="KM46" s="242"/>
      <c r="KN46" s="242"/>
      <c r="KO46" s="242"/>
      <c r="KP46" s="242"/>
      <c r="KQ46" s="242"/>
      <c r="KR46" s="242"/>
      <c r="KS46" s="242"/>
      <c r="KT46" s="242"/>
      <c r="KU46" s="242"/>
      <c r="KV46" s="242"/>
      <c r="KW46" s="242"/>
      <c r="KX46" s="242"/>
      <c r="KY46" s="242"/>
      <c r="KZ46" s="242"/>
      <c r="LA46" s="242"/>
      <c r="LB46" s="242"/>
      <c r="LC46" s="242"/>
      <c r="LD46" s="242"/>
      <c r="LE46" s="242"/>
      <c r="LF46" s="242"/>
      <c r="LG46" s="242"/>
      <c r="LH46" s="242"/>
      <c r="LI46" s="242"/>
      <c r="LJ46" s="242"/>
      <c r="LK46" s="242"/>
      <c r="LL46" s="242"/>
      <c r="LM46" s="242"/>
      <c r="LN46" s="242"/>
      <c r="LO46" s="242"/>
      <c r="LP46" s="242"/>
      <c r="LQ46" s="242"/>
      <c r="LR46" s="242"/>
      <c r="LS46" s="242"/>
      <c r="LT46" s="242"/>
      <c r="LU46" s="242"/>
      <c r="LV46" s="242"/>
      <c r="LW46" s="242"/>
      <c r="LX46" s="242"/>
      <c r="LY46" s="242"/>
      <c r="LZ46" s="242"/>
      <c r="MA46" s="242"/>
      <c r="MB46" s="242"/>
      <c r="MC46" s="242"/>
      <c r="MD46" s="242"/>
      <c r="ME46" s="242"/>
      <c r="MF46" s="242"/>
      <c r="MG46" s="242"/>
      <c r="MH46" s="242"/>
      <c r="MI46" s="242"/>
      <c r="MJ46" s="242"/>
      <c r="MK46" s="242"/>
      <c r="ML46" s="242"/>
      <c r="MM46" s="242"/>
      <c r="MN46" s="242"/>
      <c r="MO46" s="242"/>
      <c r="MP46" s="242"/>
      <c r="MQ46" s="242"/>
      <c r="MR46" s="242"/>
      <c r="MS46" s="242"/>
      <c r="MT46" s="242"/>
      <c r="MU46" s="242"/>
      <c r="MV46" s="242"/>
      <c r="MW46" s="242"/>
      <c r="MX46" s="242"/>
      <c r="MY46" s="242"/>
      <c r="MZ46" s="242"/>
      <c r="NA46" s="242"/>
      <c r="NB46" s="242"/>
      <c r="NC46" s="242"/>
      <c r="ND46" s="242"/>
      <c r="NE46" s="242"/>
      <c r="NF46" s="242"/>
      <c r="NG46" s="242"/>
      <c r="NH46" s="242"/>
      <c r="NI46" s="242"/>
      <c r="NJ46" s="242"/>
      <c r="NK46" s="242"/>
      <c r="NL46" s="242"/>
      <c r="NM46" s="242"/>
      <c r="NN46" s="242"/>
      <c r="NO46" s="242"/>
      <c r="NP46" s="242"/>
      <c r="NQ46" s="242"/>
      <c r="NR46" s="242"/>
      <c r="NS46" s="242"/>
      <c r="NT46" s="242"/>
      <c r="NU46" s="242"/>
      <c r="NV46" s="242"/>
      <c r="NW46" s="242"/>
      <c r="NX46" s="242"/>
      <c r="NY46" s="242"/>
      <c r="NZ46" s="242"/>
      <c r="OA46" s="242"/>
      <c r="OB46" s="242"/>
      <c r="OC46" s="242"/>
      <c r="OD46" s="242"/>
      <c r="OE46" s="242"/>
      <c r="OF46" s="242"/>
      <c r="OG46" s="242"/>
      <c r="OH46" s="242"/>
      <c r="OI46" s="242"/>
      <c r="OJ46" s="242"/>
      <c r="OK46" s="242"/>
      <c r="OL46" s="242"/>
      <c r="OM46" s="242"/>
      <c r="ON46" s="242"/>
      <c r="OO46" s="242"/>
      <c r="OP46" s="242"/>
      <c r="OQ46" s="242"/>
      <c r="OR46" s="242"/>
      <c r="OS46" s="242"/>
      <c r="OT46" s="242"/>
      <c r="OU46" s="242"/>
      <c r="OV46" s="242"/>
      <c r="OW46" s="242"/>
      <c r="OX46" s="242"/>
      <c r="OY46" s="242"/>
      <c r="OZ46" s="242"/>
      <c r="PA46" s="242"/>
      <c r="PB46" s="242"/>
      <c r="PC46" s="242"/>
      <c r="PD46" s="242"/>
      <c r="PE46" s="242"/>
      <c r="PF46" s="242"/>
      <c r="PG46" s="242"/>
      <c r="PH46" s="242"/>
      <c r="PI46" s="242"/>
      <c r="PJ46" s="242"/>
      <c r="PK46" s="242"/>
      <c r="PL46" s="242"/>
      <c r="PM46" s="242"/>
      <c r="PN46" s="242"/>
      <c r="PO46" s="242"/>
      <c r="PP46" s="242"/>
      <c r="PQ46" s="242"/>
      <c r="PR46" s="242"/>
      <c r="PS46" s="242"/>
      <c r="PT46" s="242"/>
      <c r="PU46" s="242"/>
      <c r="PV46" s="242"/>
      <c r="PW46" s="242"/>
      <c r="PX46" s="242"/>
      <c r="PY46" s="242"/>
      <c r="PZ46" s="242"/>
      <c r="QA46" s="242"/>
      <c r="QB46" s="242"/>
      <c r="QC46" s="242"/>
      <c r="QD46" s="242"/>
      <c r="QE46" s="242"/>
      <c r="QF46" s="242"/>
      <c r="QG46" s="242"/>
      <c r="QH46" s="242"/>
      <c r="QI46" s="242"/>
      <c r="QJ46" s="242"/>
      <c r="QK46" s="242"/>
      <c r="QL46" s="242"/>
      <c r="QM46" s="242"/>
      <c r="QN46" s="242"/>
      <c r="QO46" s="242"/>
      <c r="QP46" s="242"/>
      <c r="QQ46" s="242"/>
      <c r="QR46" s="242"/>
      <c r="QS46" s="242"/>
      <c r="QT46" s="242"/>
      <c r="QU46" s="242"/>
      <c r="QV46" s="242"/>
      <c r="QW46" s="242"/>
      <c r="QX46" s="242"/>
      <c r="QY46" s="242"/>
      <c r="QZ46" s="242"/>
      <c r="RA46" s="242"/>
      <c r="RB46" s="242"/>
      <c r="RC46" s="242"/>
      <c r="RD46" s="242"/>
      <c r="RE46" s="242"/>
      <c r="RF46" s="242"/>
      <c r="RG46" s="242"/>
      <c r="RH46" s="242"/>
      <c r="RI46" s="242"/>
      <c r="RJ46" s="242"/>
      <c r="RK46" s="242"/>
      <c r="RL46" s="242"/>
      <c r="RM46" s="242"/>
      <c r="RN46" s="242"/>
      <c r="RO46" s="242"/>
      <c r="RP46" s="242"/>
      <c r="RQ46" s="242"/>
      <c r="RR46" s="242"/>
      <c r="RS46" s="242"/>
      <c r="RT46" s="242"/>
      <c r="RU46" s="242"/>
      <c r="RV46" s="242"/>
      <c r="RW46" s="242"/>
      <c r="RX46" s="242"/>
      <c r="RY46" s="242"/>
      <c r="RZ46" s="242"/>
      <c r="SA46" s="242"/>
      <c r="SB46" s="242"/>
      <c r="SC46" s="242"/>
      <c r="SD46" s="242"/>
      <c r="SE46" s="242"/>
      <c r="SF46" s="242"/>
      <c r="SG46" s="242"/>
      <c r="SH46" s="242"/>
      <c r="SI46" s="242"/>
      <c r="SJ46" s="242"/>
      <c r="SK46" s="242"/>
      <c r="SL46" s="242"/>
      <c r="SM46" s="242"/>
      <c r="SN46" s="242"/>
      <c r="SO46" s="242"/>
      <c r="SP46" s="242"/>
      <c r="SQ46" s="242"/>
      <c r="SR46" s="242"/>
      <c r="SS46" s="242"/>
      <c r="ST46" s="242"/>
      <c r="SU46" s="242"/>
      <c r="SV46" s="242"/>
      <c r="SW46" s="242"/>
      <c r="SX46" s="242"/>
      <c r="SY46" s="242"/>
      <c r="SZ46" s="242"/>
      <c r="TA46" s="242"/>
      <c r="TB46" s="242"/>
      <c r="TC46" s="242"/>
      <c r="TD46" s="242"/>
      <c r="TE46" s="242"/>
      <c r="TF46" s="242"/>
      <c r="TG46" s="242"/>
      <c r="TH46" s="242"/>
      <c r="TI46" s="242"/>
      <c r="TJ46" s="242"/>
      <c r="TK46" s="242"/>
      <c r="TL46" s="242"/>
      <c r="TM46" s="242"/>
      <c r="TN46" s="242"/>
      <c r="TO46" s="242"/>
      <c r="TP46" s="242"/>
      <c r="TQ46" s="242"/>
      <c r="TR46" s="242"/>
      <c r="TS46" s="242"/>
      <c r="TT46" s="242"/>
      <c r="TU46" s="242"/>
      <c r="TV46" s="242"/>
      <c r="TW46" s="242"/>
      <c r="TX46" s="242"/>
      <c r="TY46" s="242"/>
      <c r="TZ46" s="242"/>
      <c r="UA46" s="242"/>
      <c r="UB46" s="242"/>
      <c r="UC46" s="242"/>
      <c r="UD46" s="242"/>
      <c r="UE46" s="242"/>
      <c r="UF46" s="242"/>
      <c r="UG46" s="242"/>
      <c r="UH46" s="242"/>
      <c r="UI46" s="242"/>
      <c r="UJ46" s="242"/>
      <c r="UK46" s="242"/>
      <c r="UL46" s="242"/>
      <c r="UM46" s="242"/>
      <c r="UN46" s="242"/>
      <c r="UO46" s="242"/>
      <c r="UP46" s="242"/>
      <c r="UQ46" s="242"/>
      <c r="UR46" s="242"/>
      <c r="US46" s="242"/>
      <c r="UT46" s="242"/>
      <c r="UU46" s="242"/>
      <c r="UV46" s="242"/>
      <c r="UW46" s="242"/>
      <c r="UX46" s="242"/>
      <c r="UY46" s="242"/>
      <c r="UZ46" s="242"/>
      <c r="VA46" s="242"/>
      <c r="VB46" s="242"/>
      <c r="VC46" s="242"/>
      <c r="VD46" s="242"/>
      <c r="VE46" s="242"/>
      <c r="VF46" s="242"/>
      <c r="VG46" s="242"/>
      <c r="VH46" s="242"/>
      <c r="VI46" s="242"/>
      <c r="VJ46" s="242"/>
      <c r="VK46" s="242"/>
      <c r="VL46" s="242"/>
      <c r="VM46" s="242"/>
      <c r="VN46" s="242"/>
      <c r="VO46" s="242"/>
      <c r="VP46" s="242"/>
      <c r="VQ46" s="242"/>
      <c r="VR46" s="242"/>
      <c r="VS46" s="242"/>
      <c r="VT46" s="242"/>
      <c r="VU46" s="242"/>
      <c r="VV46" s="242"/>
      <c r="VW46" s="242"/>
      <c r="VX46" s="242"/>
      <c r="VY46" s="242"/>
      <c r="VZ46" s="242"/>
      <c r="WA46" s="242"/>
      <c r="WB46" s="242"/>
      <c r="WC46" s="242"/>
      <c r="WD46" s="242"/>
      <c r="WE46" s="242"/>
      <c r="WF46" s="242"/>
      <c r="WG46" s="242"/>
      <c r="WH46" s="242"/>
      <c r="WI46" s="242"/>
      <c r="WJ46" s="242"/>
      <c r="WK46" s="242"/>
      <c r="WL46" s="242"/>
      <c r="WM46" s="242"/>
      <c r="WN46" s="242"/>
      <c r="WO46" s="242"/>
      <c r="WP46" s="242"/>
      <c r="WQ46" s="242"/>
      <c r="WR46" s="242"/>
      <c r="WS46" s="242"/>
      <c r="WT46" s="242"/>
      <c r="WU46" s="242"/>
      <c r="WV46" s="242"/>
      <c r="WW46" s="242"/>
      <c r="WX46" s="242"/>
      <c r="WY46" s="242"/>
      <c r="WZ46" s="242"/>
      <c r="XA46" s="242"/>
      <c r="XB46" s="242"/>
      <c r="XC46" s="242"/>
      <c r="XD46" s="242"/>
      <c r="XE46" s="242"/>
      <c r="XF46" s="242"/>
      <c r="XG46" s="242"/>
      <c r="XH46" s="242"/>
      <c r="XI46" s="242"/>
      <c r="XJ46" s="242"/>
      <c r="XK46" s="242"/>
      <c r="XL46" s="242"/>
      <c r="XM46" s="242"/>
      <c r="XN46" s="242"/>
      <c r="XO46" s="242"/>
      <c r="XP46" s="242"/>
      <c r="XQ46" s="242"/>
      <c r="XR46" s="242"/>
      <c r="XS46" s="242"/>
      <c r="XT46" s="242"/>
      <c r="XU46" s="242"/>
      <c r="XV46" s="242"/>
      <c r="XW46" s="242"/>
      <c r="XX46" s="242"/>
      <c r="XY46" s="242"/>
      <c r="XZ46" s="242"/>
      <c r="YA46" s="242"/>
      <c r="YB46" s="242"/>
      <c r="YC46" s="242"/>
    </row>
    <row r="47" spans="1:653" s="209" customFormat="1" ht="12" customHeight="1" x14ac:dyDescent="0.25">
      <c r="B47" s="727"/>
      <c r="C47" s="728"/>
      <c r="D47" s="728"/>
      <c r="E47" s="728"/>
      <c r="F47" s="728"/>
      <c r="G47" s="728"/>
      <c r="H47" s="728"/>
      <c r="I47" s="728"/>
      <c r="J47" s="728"/>
      <c r="K47" s="728"/>
      <c r="L47" s="728"/>
      <c r="M47" s="728"/>
      <c r="N47" s="728"/>
      <c r="O47" s="728"/>
      <c r="P47" s="728"/>
      <c r="Q47" s="728"/>
      <c r="R47" s="728"/>
      <c r="S47" s="728"/>
      <c r="T47" s="728"/>
      <c r="U47" s="728"/>
      <c r="V47" s="728"/>
      <c r="W47" s="729"/>
      <c r="Z47" s="727"/>
      <c r="AA47" s="728"/>
      <c r="AB47" s="728"/>
      <c r="AC47" s="728"/>
      <c r="AD47" s="728"/>
      <c r="AE47" s="728"/>
      <c r="AF47" s="728"/>
      <c r="AG47" s="728"/>
      <c r="AH47" s="728"/>
      <c r="AI47" s="728"/>
      <c r="AJ47" s="728"/>
      <c r="AK47" s="728"/>
      <c r="AL47" s="728"/>
      <c r="AM47" s="728"/>
      <c r="AN47" s="728"/>
      <c r="AO47" s="728"/>
      <c r="AP47" s="728"/>
      <c r="AQ47" s="728"/>
      <c r="AR47" s="728"/>
      <c r="AS47" s="728"/>
      <c r="AT47" s="728"/>
      <c r="AU47" s="729"/>
      <c r="AW47" s="242"/>
      <c r="AX47" s="242"/>
      <c r="AY47" s="242"/>
      <c r="AZ47" s="242"/>
      <c r="BA47" s="242"/>
      <c r="BB47" s="242"/>
      <c r="BC47" s="242"/>
      <c r="BD47" s="242"/>
      <c r="BE47" s="242"/>
      <c r="BF47" s="242"/>
      <c r="BG47" s="242"/>
      <c r="BH47" s="242"/>
      <c r="BI47" s="242"/>
      <c r="BJ47" s="242"/>
      <c r="BK47" s="242"/>
      <c r="BL47" s="242"/>
      <c r="BM47" s="242"/>
      <c r="BN47" s="242"/>
      <c r="BO47" s="242"/>
      <c r="BP47" s="242"/>
      <c r="BQ47" s="242"/>
      <c r="BR47" s="242"/>
      <c r="BS47" s="242"/>
      <c r="BT47" s="242"/>
      <c r="BU47" s="242"/>
      <c r="BV47" s="242"/>
      <c r="BW47" s="242"/>
      <c r="BX47" s="242"/>
      <c r="BY47" s="242"/>
      <c r="BZ47" s="242"/>
      <c r="CA47" s="242"/>
      <c r="CB47" s="242"/>
      <c r="CC47" s="242"/>
      <c r="CD47" s="242"/>
      <c r="CE47" s="242"/>
      <c r="CF47" s="242"/>
      <c r="CG47" s="242"/>
      <c r="CH47" s="242"/>
      <c r="CI47" s="242"/>
      <c r="CJ47" s="242"/>
      <c r="CK47" s="242"/>
      <c r="CL47" s="242"/>
      <c r="CM47" s="242"/>
      <c r="CN47" s="242"/>
      <c r="CO47" s="242"/>
      <c r="CP47" s="242"/>
      <c r="CQ47" s="242"/>
      <c r="CR47" s="242"/>
      <c r="CS47" s="242"/>
      <c r="CT47" s="242"/>
      <c r="CU47" s="242"/>
      <c r="CV47" s="242"/>
      <c r="CW47" s="242"/>
      <c r="CX47" s="242"/>
      <c r="CY47" s="242"/>
      <c r="CZ47" s="242"/>
      <c r="DA47" s="242"/>
      <c r="DB47" s="242"/>
      <c r="DC47" s="242"/>
      <c r="DD47" s="242"/>
      <c r="DE47" s="242"/>
      <c r="DF47" s="242"/>
      <c r="DG47" s="242"/>
      <c r="DH47" s="242"/>
      <c r="DI47" s="242"/>
      <c r="DJ47" s="242"/>
      <c r="DK47" s="242"/>
      <c r="DL47" s="242"/>
      <c r="DM47" s="242"/>
      <c r="DN47" s="242"/>
      <c r="DO47" s="242"/>
      <c r="DP47" s="242"/>
      <c r="DQ47" s="242"/>
      <c r="DR47" s="242"/>
      <c r="DS47" s="242"/>
      <c r="DT47" s="242"/>
      <c r="DU47" s="242"/>
      <c r="DV47" s="242"/>
      <c r="DW47" s="242"/>
      <c r="DX47" s="242"/>
      <c r="DY47" s="242"/>
      <c r="DZ47" s="242"/>
      <c r="EA47" s="242"/>
      <c r="EB47" s="242"/>
      <c r="EC47" s="242"/>
      <c r="ED47" s="242"/>
      <c r="EE47" s="242"/>
      <c r="EF47" s="242"/>
      <c r="EG47" s="242"/>
      <c r="EH47" s="242"/>
      <c r="EI47" s="242"/>
      <c r="EJ47" s="242"/>
      <c r="EK47" s="242"/>
      <c r="EL47" s="242"/>
      <c r="EM47" s="242"/>
      <c r="EN47" s="242"/>
      <c r="EO47" s="242"/>
      <c r="EP47" s="242"/>
      <c r="EQ47" s="242"/>
      <c r="ER47" s="242"/>
      <c r="ES47" s="242"/>
      <c r="ET47" s="242"/>
      <c r="EU47" s="242"/>
      <c r="EV47" s="242"/>
      <c r="EW47" s="242"/>
      <c r="EX47" s="242"/>
      <c r="EY47" s="242"/>
      <c r="EZ47" s="242"/>
      <c r="FA47" s="242"/>
      <c r="FB47" s="242"/>
      <c r="FC47" s="242"/>
      <c r="FD47" s="242"/>
      <c r="FE47" s="242"/>
      <c r="FF47" s="242"/>
      <c r="FG47" s="242"/>
      <c r="FH47" s="242"/>
      <c r="FI47" s="242"/>
      <c r="FJ47" s="242"/>
      <c r="FK47" s="242"/>
      <c r="FL47" s="242"/>
      <c r="FM47" s="242"/>
      <c r="FN47" s="242"/>
      <c r="FO47" s="242"/>
      <c r="FP47" s="242"/>
      <c r="FQ47" s="242"/>
      <c r="FR47" s="242"/>
      <c r="FS47" s="242"/>
      <c r="FT47" s="242"/>
      <c r="FU47" s="242"/>
      <c r="FV47" s="242"/>
      <c r="FW47" s="242"/>
      <c r="FX47" s="242"/>
      <c r="FY47" s="242"/>
      <c r="FZ47" s="242"/>
      <c r="GA47" s="242"/>
      <c r="GB47" s="242"/>
      <c r="GC47" s="242"/>
      <c r="GD47" s="242"/>
      <c r="GE47" s="242"/>
      <c r="GF47" s="242"/>
      <c r="GG47" s="242"/>
      <c r="GH47" s="242"/>
      <c r="GI47" s="242"/>
      <c r="GJ47" s="242"/>
      <c r="GK47" s="242"/>
      <c r="GL47" s="242"/>
      <c r="GM47" s="242"/>
      <c r="GN47" s="242"/>
      <c r="GO47" s="242"/>
      <c r="GP47" s="242"/>
      <c r="GQ47" s="242"/>
      <c r="GR47" s="242"/>
      <c r="GS47" s="242"/>
      <c r="GT47" s="242"/>
      <c r="GU47" s="242"/>
      <c r="GV47" s="242"/>
      <c r="GW47" s="242"/>
      <c r="GX47" s="242"/>
      <c r="GY47" s="242"/>
      <c r="GZ47" s="242"/>
      <c r="HA47" s="242"/>
      <c r="HB47" s="242"/>
      <c r="HC47" s="242"/>
      <c r="HD47" s="242"/>
      <c r="HE47" s="242"/>
      <c r="HF47" s="242"/>
      <c r="HG47" s="242"/>
      <c r="HH47" s="242"/>
      <c r="HI47" s="242"/>
      <c r="HJ47" s="242"/>
      <c r="HK47" s="242"/>
      <c r="HL47" s="242"/>
      <c r="HM47" s="242"/>
      <c r="HN47" s="242"/>
      <c r="HO47" s="242"/>
      <c r="HP47" s="242"/>
      <c r="HQ47" s="242"/>
      <c r="HR47" s="242"/>
      <c r="HS47" s="242"/>
      <c r="HT47" s="242"/>
      <c r="HU47" s="242"/>
      <c r="HV47" s="242"/>
      <c r="HW47" s="242"/>
      <c r="HX47" s="242"/>
      <c r="HY47" s="242"/>
      <c r="HZ47" s="242"/>
      <c r="IA47" s="242"/>
      <c r="IB47" s="242"/>
      <c r="IC47" s="242"/>
      <c r="ID47" s="242"/>
      <c r="IE47" s="242"/>
      <c r="IF47" s="242"/>
      <c r="IG47" s="242"/>
      <c r="IH47" s="242"/>
      <c r="II47" s="242"/>
      <c r="IJ47" s="242"/>
      <c r="IK47" s="242"/>
      <c r="IL47" s="242"/>
      <c r="IM47" s="242"/>
      <c r="IN47" s="242"/>
      <c r="IO47" s="242"/>
      <c r="IP47" s="242"/>
      <c r="IQ47" s="242"/>
      <c r="IR47" s="242"/>
      <c r="IS47" s="242"/>
      <c r="IT47" s="242"/>
      <c r="IU47" s="242"/>
      <c r="IV47" s="242"/>
      <c r="IW47" s="242"/>
      <c r="IX47" s="242"/>
      <c r="IY47" s="242"/>
      <c r="IZ47" s="242"/>
      <c r="JA47" s="242"/>
      <c r="JB47" s="242"/>
      <c r="JC47" s="242"/>
      <c r="JD47" s="242"/>
      <c r="JE47" s="242"/>
      <c r="JF47" s="242"/>
      <c r="JG47" s="242"/>
      <c r="JH47" s="242"/>
      <c r="JI47" s="242"/>
      <c r="JJ47" s="242"/>
      <c r="JK47" s="242"/>
      <c r="JL47" s="242"/>
      <c r="JM47" s="242"/>
      <c r="JN47" s="242"/>
      <c r="JO47" s="242"/>
      <c r="JP47" s="242"/>
      <c r="JQ47" s="242"/>
      <c r="JR47" s="242"/>
      <c r="JS47" s="242"/>
      <c r="JT47" s="242"/>
      <c r="JU47" s="242"/>
      <c r="JV47" s="242"/>
      <c r="JW47" s="242"/>
      <c r="JX47" s="242"/>
      <c r="JY47" s="242"/>
      <c r="JZ47" s="242"/>
      <c r="KA47" s="242"/>
      <c r="KB47" s="242"/>
      <c r="KC47" s="242"/>
      <c r="KD47" s="242"/>
      <c r="KE47" s="242"/>
      <c r="KF47" s="242"/>
      <c r="KG47" s="242"/>
      <c r="KH47" s="242"/>
      <c r="KI47" s="242"/>
      <c r="KJ47" s="242"/>
      <c r="KK47" s="242"/>
      <c r="KL47" s="242"/>
      <c r="KM47" s="242"/>
      <c r="KN47" s="242"/>
      <c r="KO47" s="242"/>
      <c r="KP47" s="242"/>
      <c r="KQ47" s="242"/>
      <c r="KR47" s="242"/>
      <c r="KS47" s="242"/>
      <c r="KT47" s="242"/>
      <c r="KU47" s="242"/>
      <c r="KV47" s="242"/>
      <c r="KW47" s="242"/>
      <c r="KX47" s="242"/>
      <c r="KY47" s="242"/>
      <c r="KZ47" s="242"/>
      <c r="LA47" s="242"/>
      <c r="LB47" s="242"/>
      <c r="LC47" s="242"/>
      <c r="LD47" s="242"/>
      <c r="LE47" s="242"/>
      <c r="LF47" s="242"/>
      <c r="LG47" s="242"/>
      <c r="LH47" s="242"/>
      <c r="LI47" s="242"/>
      <c r="LJ47" s="242"/>
      <c r="LK47" s="242"/>
      <c r="LL47" s="242"/>
      <c r="LM47" s="242"/>
      <c r="LN47" s="242"/>
      <c r="LO47" s="242"/>
      <c r="LP47" s="242"/>
      <c r="LQ47" s="242"/>
      <c r="LR47" s="242"/>
      <c r="LS47" s="242"/>
      <c r="LT47" s="242"/>
      <c r="LU47" s="242"/>
      <c r="LV47" s="242"/>
      <c r="LW47" s="242"/>
      <c r="LX47" s="242"/>
      <c r="LY47" s="242"/>
      <c r="LZ47" s="242"/>
      <c r="MA47" s="242"/>
      <c r="MB47" s="242"/>
      <c r="MC47" s="242"/>
      <c r="MD47" s="242"/>
      <c r="ME47" s="242"/>
      <c r="MF47" s="242"/>
      <c r="MG47" s="242"/>
      <c r="MH47" s="242"/>
      <c r="MI47" s="242"/>
      <c r="MJ47" s="242"/>
      <c r="MK47" s="242"/>
      <c r="ML47" s="242"/>
      <c r="MM47" s="242"/>
      <c r="MN47" s="242"/>
      <c r="MO47" s="242"/>
      <c r="MP47" s="242"/>
      <c r="MQ47" s="242"/>
      <c r="MR47" s="242"/>
      <c r="MS47" s="242"/>
      <c r="MT47" s="242"/>
      <c r="MU47" s="242"/>
      <c r="MV47" s="242"/>
      <c r="MW47" s="242"/>
      <c r="MX47" s="242"/>
      <c r="MY47" s="242"/>
      <c r="MZ47" s="242"/>
      <c r="NA47" s="242"/>
      <c r="NB47" s="242"/>
      <c r="NC47" s="242"/>
      <c r="ND47" s="242"/>
      <c r="NE47" s="242"/>
      <c r="NF47" s="242"/>
      <c r="NG47" s="242"/>
      <c r="NH47" s="242"/>
      <c r="NI47" s="242"/>
      <c r="NJ47" s="242"/>
      <c r="NK47" s="242"/>
      <c r="NL47" s="242"/>
      <c r="NM47" s="242"/>
      <c r="NN47" s="242"/>
      <c r="NO47" s="242"/>
      <c r="NP47" s="242"/>
      <c r="NQ47" s="242"/>
      <c r="NR47" s="242"/>
      <c r="NS47" s="242"/>
      <c r="NT47" s="242"/>
      <c r="NU47" s="242"/>
      <c r="NV47" s="242"/>
      <c r="NW47" s="242"/>
      <c r="NX47" s="242"/>
      <c r="NY47" s="242"/>
      <c r="NZ47" s="242"/>
      <c r="OA47" s="242"/>
      <c r="OB47" s="242"/>
      <c r="OC47" s="242"/>
      <c r="OD47" s="242"/>
      <c r="OE47" s="242"/>
      <c r="OF47" s="242"/>
      <c r="OG47" s="242"/>
      <c r="OH47" s="242"/>
      <c r="OI47" s="242"/>
      <c r="OJ47" s="242"/>
      <c r="OK47" s="242"/>
      <c r="OL47" s="242"/>
      <c r="OM47" s="242"/>
      <c r="ON47" s="242"/>
      <c r="OO47" s="242"/>
      <c r="OP47" s="242"/>
      <c r="OQ47" s="242"/>
      <c r="OR47" s="242"/>
      <c r="OS47" s="242"/>
      <c r="OT47" s="242"/>
      <c r="OU47" s="242"/>
      <c r="OV47" s="242"/>
      <c r="OW47" s="242"/>
      <c r="OX47" s="242"/>
      <c r="OY47" s="242"/>
      <c r="OZ47" s="242"/>
      <c r="PA47" s="242"/>
      <c r="PB47" s="242"/>
      <c r="PC47" s="242"/>
      <c r="PD47" s="242"/>
      <c r="PE47" s="242"/>
      <c r="PF47" s="242"/>
      <c r="PG47" s="242"/>
      <c r="PH47" s="242"/>
      <c r="PI47" s="242"/>
      <c r="PJ47" s="242"/>
      <c r="PK47" s="242"/>
      <c r="PL47" s="242"/>
      <c r="PM47" s="242"/>
      <c r="PN47" s="242"/>
      <c r="PO47" s="242"/>
      <c r="PP47" s="242"/>
      <c r="PQ47" s="242"/>
      <c r="PR47" s="242"/>
      <c r="PS47" s="242"/>
      <c r="PT47" s="242"/>
      <c r="PU47" s="242"/>
      <c r="PV47" s="242"/>
      <c r="PW47" s="242"/>
      <c r="PX47" s="242"/>
      <c r="PY47" s="242"/>
      <c r="PZ47" s="242"/>
      <c r="QA47" s="242"/>
      <c r="QB47" s="242"/>
      <c r="QC47" s="242"/>
      <c r="QD47" s="242"/>
      <c r="QE47" s="242"/>
      <c r="QF47" s="242"/>
      <c r="QG47" s="242"/>
      <c r="QH47" s="242"/>
      <c r="QI47" s="242"/>
      <c r="QJ47" s="242"/>
      <c r="QK47" s="242"/>
      <c r="QL47" s="242"/>
      <c r="QM47" s="242"/>
      <c r="QN47" s="242"/>
      <c r="QO47" s="242"/>
      <c r="QP47" s="242"/>
      <c r="QQ47" s="242"/>
      <c r="QR47" s="242"/>
      <c r="QS47" s="242"/>
      <c r="QT47" s="242"/>
      <c r="QU47" s="242"/>
      <c r="QV47" s="242"/>
      <c r="QW47" s="242"/>
      <c r="QX47" s="242"/>
      <c r="QY47" s="242"/>
      <c r="QZ47" s="242"/>
      <c r="RA47" s="242"/>
      <c r="RB47" s="242"/>
      <c r="RC47" s="242"/>
      <c r="RD47" s="242"/>
      <c r="RE47" s="242"/>
      <c r="RF47" s="242"/>
      <c r="RG47" s="242"/>
      <c r="RH47" s="242"/>
      <c r="RI47" s="242"/>
      <c r="RJ47" s="242"/>
      <c r="RK47" s="242"/>
      <c r="RL47" s="242"/>
      <c r="RM47" s="242"/>
      <c r="RN47" s="242"/>
      <c r="RO47" s="242"/>
      <c r="RP47" s="242"/>
      <c r="RQ47" s="242"/>
      <c r="RR47" s="242"/>
      <c r="RS47" s="242"/>
      <c r="RT47" s="242"/>
      <c r="RU47" s="242"/>
      <c r="RV47" s="242"/>
      <c r="RW47" s="242"/>
      <c r="RX47" s="242"/>
      <c r="RY47" s="242"/>
      <c r="RZ47" s="242"/>
      <c r="SA47" s="242"/>
      <c r="SB47" s="242"/>
      <c r="SC47" s="242"/>
      <c r="SD47" s="242"/>
      <c r="SE47" s="242"/>
      <c r="SF47" s="242"/>
      <c r="SG47" s="242"/>
      <c r="SH47" s="242"/>
      <c r="SI47" s="242"/>
      <c r="SJ47" s="242"/>
      <c r="SK47" s="242"/>
      <c r="SL47" s="242"/>
      <c r="SM47" s="242"/>
      <c r="SN47" s="242"/>
      <c r="SO47" s="242"/>
      <c r="SP47" s="242"/>
      <c r="SQ47" s="242"/>
      <c r="SR47" s="242"/>
      <c r="SS47" s="242"/>
      <c r="ST47" s="242"/>
      <c r="SU47" s="242"/>
      <c r="SV47" s="242"/>
      <c r="SW47" s="242"/>
      <c r="SX47" s="242"/>
      <c r="SY47" s="242"/>
      <c r="SZ47" s="242"/>
      <c r="TA47" s="242"/>
      <c r="TB47" s="242"/>
      <c r="TC47" s="242"/>
      <c r="TD47" s="242"/>
      <c r="TE47" s="242"/>
      <c r="TF47" s="242"/>
      <c r="TG47" s="242"/>
      <c r="TH47" s="242"/>
      <c r="TI47" s="242"/>
      <c r="TJ47" s="242"/>
      <c r="TK47" s="242"/>
      <c r="TL47" s="242"/>
      <c r="TM47" s="242"/>
      <c r="TN47" s="242"/>
      <c r="TO47" s="242"/>
      <c r="TP47" s="242"/>
      <c r="TQ47" s="242"/>
      <c r="TR47" s="242"/>
      <c r="TS47" s="242"/>
      <c r="TT47" s="242"/>
      <c r="TU47" s="242"/>
      <c r="TV47" s="242"/>
      <c r="TW47" s="242"/>
      <c r="TX47" s="242"/>
      <c r="TY47" s="242"/>
      <c r="TZ47" s="242"/>
      <c r="UA47" s="242"/>
      <c r="UB47" s="242"/>
      <c r="UC47" s="242"/>
      <c r="UD47" s="242"/>
      <c r="UE47" s="242"/>
      <c r="UF47" s="242"/>
      <c r="UG47" s="242"/>
      <c r="UH47" s="242"/>
      <c r="UI47" s="242"/>
      <c r="UJ47" s="242"/>
      <c r="UK47" s="242"/>
      <c r="UL47" s="242"/>
      <c r="UM47" s="242"/>
      <c r="UN47" s="242"/>
      <c r="UO47" s="242"/>
      <c r="UP47" s="242"/>
      <c r="UQ47" s="242"/>
      <c r="UR47" s="242"/>
      <c r="US47" s="242"/>
      <c r="UT47" s="242"/>
      <c r="UU47" s="242"/>
      <c r="UV47" s="242"/>
      <c r="UW47" s="242"/>
      <c r="UX47" s="242"/>
      <c r="UY47" s="242"/>
      <c r="UZ47" s="242"/>
      <c r="VA47" s="242"/>
      <c r="VB47" s="242"/>
      <c r="VC47" s="242"/>
      <c r="VD47" s="242"/>
      <c r="VE47" s="242"/>
      <c r="VF47" s="242"/>
      <c r="VG47" s="242"/>
      <c r="VH47" s="242"/>
      <c r="VI47" s="242"/>
      <c r="VJ47" s="242"/>
      <c r="VK47" s="242"/>
      <c r="VL47" s="242"/>
      <c r="VM47" s="242"/>
      <c r="VN47" s="242"/>
      <c r="VO47" s="242"/>
      <c r="VP47" s="242"/>
      <c r="VQ47" s="242"/>
      <c r="VR47" s="242"/>
      <c r="VS47" s="242"/>
      <c r="VT47" s="242"/>
      <c r="VU47" s="242"/>
      <c r="VV47" s="242"/>
      <c r="VW47" s="242"/>
      <c r="VX47" s="242"/>
      <c r="VY47" s="242"/>
      <c r="VZ47" s="242"/>
      <c r="WA47" s="242"/>
      <c r="WB47" s="242"/>
      <c r="WC47" s="242"/>
      <c r="WD47" s="242"/>
      <c r="WE47" s="242"/>
      <c r="WF47" s="242"/>
      <c r="WG47" s="242"/>
      <c r="WH47" s="242"/>
      <c r="WI47" s="242"/>
      <c r="WJ47" s="242"/>
      <c r="WK47" s="242"/>
      <c r="WL47" s="242"/>
      <c r="WM47" s="242"/>
      <c r="WN47" s="242"/>
      <c r="WO47" s="242"/>
      <c r="WP47" s="242"/>
      <c r="WQ47" s="242"/>
      <c r="WR47" s="242"/>
      <c r="WS47" s="242"/>
      <c r="WT47" s="242"/>
      <c r="WU47" s="242"/>
      <c r="WV47" s="242"/>
      <c r="WW47" s="242"/>
      <c r="WX47" s="242"/>
      <c r="WY47" s="242"/>
      <c r="WZ47" s="242"/>
      <c r="XA47" s="242"/>
      <c r="XB47" s="242"/>
      <c r="XC47" s="242"/>
      <c r="XD47" s="242"/>
      <c r="XE47" s="242"/>
      <c r="XF47" s="242"/>
      <c r="XG47" s="242"/>
      <c r="XH47" s="242"/>
      <c r="XI47" s="242"/>
      <c r="XJ47" s="242"/>
      <c r="XK47" s="242"/>
      <c r="XL47" s="242"/>
      <c r="XM47" s="242"/>
      <c r="XN47" s="242"/>
      <c r="XO47" s="242"/>
      <c r="XP47" s="242"/>
      <c r="XQ47" s="242"/>
      <c r="XR47" s="242"/>
      <c r="XS47" s="242"/>
      <c r="XT47" s="242"/>
      <c r="XU47" s="242"/>
      <c r="XV47" s="242"/>
      <c r="XW47" s="242"/>
      <c r="XX47" s="242"/>
      <c r="XY47" s="242"/>
      <c r="XZ47" s="242"/>
      <c r="YA47" s="242"/>
      <c r="YB47" s="242"/>
      <c r="YC47" s="242"/>
    </row>
    <row r="48" spans="1:653" ht="12" customHeight="1" thickBot="1" x14ac:dyDescent="0.3">
      <c r="A48" s="205"/>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row>
    <row r="49" spans="1:48" ht="12" customHeight="1" x14ac:dyDescent="0.25">
      <c r="A49" s="205"/>
      <c r="B49" s="833" t="s">
        <v>226</v>
      </c>
      <c r="C49" s="771"/>
      <c r="D49" s="771"/>
      <c r="E49" s="771"/>
      <c r="F49" s="771"/>
      <c r="G49" s="771"/>
      <c r="H49" s="771"/>
      <c r="I49" s="771"/>
      <c r="J49" s="771"/>
      <c r="K49" s="771"/>
      <c r="L49" s="771"/>
      <c r="M49" s="771"/>
      <c r="N49" s="771"/>
      <c r="O49" s="771"/>
      <c r="P49" s="771"/>
      <c r="Q49" s="771"/>
      <c r="R49" s="771"/>
      <c r="S49" s="834"/>
      <c r="T49" s="770" t="s">
        <v>138</v>
      </c>
      <c r="U49" s="771"/>
      <c r="V49" s="771"/>
      <c r="W49" s="772"/>
      <c r="X49" s="205"/>
      <c r="Y49" s="205"/>
      <c r="Z49" s="833" t="s">
        <v>227</v>
      </c>
      <c r="AA49" s="771"/>
      <c r="AB49" s="771"/>
      <c r="AC49" s="771"/>
      <c r="AD49" s="771"/>
      <c r="AE49" s="771"/>
      <c r="AF49" s="771"/>
      <c r="AG49" s="771"/>
      <c r="AH49" s="771"/>
      <c r="AI49" s="771"/>
      <c r="AJ49" s="771"/>
      <c r="AK49" s="771"/>
      <c r="AL49" s="771"/>
      <c r="AM49" s="771"/>
      <c r="AN49" s="834"/>
      <c r="AO49" s="770" t="s">
        <v>138</v>
      </c>
      <c r="AP49" s="771"/>
      <c r="AQ49" s="771"/>
      <c r="AR49" s="772"/>
      <c r="AS49" s="770" t="s">
        <v>150</v>
      </c>
      <c r="AT49" s="771"/>
      <c r="AU49" s="772"/>
      <c r="AV49" s="205"/>
    </row>
    <row r="50" spans="1:48" ht="12" customHeight="1" thickBot="1" x14ac:dyDescent="0.3">
      <c r="A50" s="205"/>
      <c r="B50" s="835"/>
      <c r="C50" s="774"/>
      <c r="D50" s="774"/>
      <c r="E50" s="774"/>
      <c r="F50" s="774"/>
      <c r="G50" s="774"/>
      <c r="H50" s="774"/>
      <c r="I50" s="774"/>
      <c r="J50" s="774"/>
      <c r="K50" s="774"/>
      <c r="L50" s="774"/>
      <c r="M50" s="774"/>
      <c r="N50" s="774"/>
      <c r="O50" s="774"/>
      <c r="P50" s="774"/>
      <c r="Q50" s="774"/>
      <c r="R50" s="774"/>
      <c r="S50" s="836"/>
      <c r="T50" s="773"/>
      <c r="U50" s="774"/>
      <c r="V50" s="774"/>
      <c r="W50" s="775"/>
      <c r="X50" s="205"/>
      <c r="Y50" s="205"/>
      <c r="Z50" s="835"/>
      <c r="AA50" s="774"/>
      <c r="AB50" s="774"/>
      <c r="AC50" s="774"/>
      <c r="AD50" s="774"/>
      <c r="AE50" s="774"/>
      <c r="AF50" s="774"/>
      <c r="AG50" s="774"/>
      <c r="AH50" s="774"/>
      <c r="AI50" s="774"/>
      <c r="AJ50" s="774"/>
      <c r="AK50" s="774"/>
      <c r="AL50" s="774"/>
      <c r="AM50" s="774"/>
      <c r="AN50" s="836"/>
      <c r="AO50" s="773"/>
      <c r="AP50" s="774"/>
      <c r="AQ50" s="774"/>
      <c r="AR50" s="775"/>
      <c r="AS50" s="773"/>
      <c r="AT50" s="774"/>
      <c r="AU50" s="775"/>
      <c r="AV50" s="205"/>
    </row>
    <row r="51" spans="1:48" ht="12" customHeight="1" x14ac:dyDescent="0.25">
      <c r="A51" s="205"/>
      <c r="B51" s="768"/>
      <c r="C51" s="769"/>
      <c r="D51" s="769"/>
      <c r="E51" s="769"/>
      <c r="F51" s="769"/>
      <c r="G51" s="769"/>
      <c r="H51" s="769"/>
      <c r="I51" s="769"/>
      <c r="J51" s="769"/>
      <c r="K51" s="769"/>
      <c r="L51" s="769"/>
      <c r="M51" s="769"/>
      <c r="N51" s="769"/>
      <c r="O51" s="769"/>
      <c r="P51" s="769"/>
      <c r="Q51" s="769"/>
      <c r="R51" s="769"/>
      <c r="S51" s="769"/>
      <c r="T51" s="878"/>
      <c r="U51" s="879"/>
      <c r="V51" s="879"/>
      <c r="W51" s="880"/>
      <c r="X51" s="205"/>
      <c r="Y51" s="205"/>
      <c r="Z51" s="883" t="s">
        <v>814</v>
      </c>
      <c r="AA51" s="884"/>
      <c r="AB51" s="884"/>
      <c r="AC51" s="884"/>
      <c r="AD51" s="884"/>
      <c r="AE51" s="884"/>
      <c r="AF51" s="884"/>
      <c r="AG51" s="884"/>
      <c r="AH51" s="884"/>
      <c r="AI51" s="884"/>
      <c r="AJ51" s="884"/>
      <c r="AK51" s="884"/>
      <c r="AL51" s="884"/>
      <c r="AM51" s="884"/>
      <c r="AN51" s="884"/>
      <c r="AO51" s="819">
        <f>W25</f>
        <v>0</v>
      </c>
      <c r="AP51" s="819"/>
      <c r="AQ51" s="819"/>
      <c r="AR51" s="819"/>
      <c r="AS51" s="789" t="e">
        <f>AO51/$AO$77</f>
        <v>#DIV/0!</v>
      </c>
      <c r="AT51" s="789"/>
      <c r="AU51" s="790"/>
      <c r="AV51" s="205"/>
    </row>
    <row r="52" spans="1:48" ht="12" customHeight="1" thickBot="1" x14ac:dyDescent="0.3">
      <c r="A52" s="205"/>
      <c r="B52" s="720"/>
      <c r="C52" s="721"/>
      <c r="D52" s="721"/>
      <c r="E52" s="721"/>
      <c r="F52" s="721"/>
      <c r="G52" s="721"/>
      <c r="H52" s="721"/>
      <c r="I52" s="721"/>
      <c r="J52" s="721"/>
      <c r="K52" s="721"/>
      <c r="L52" s="721"/>
      <c r="M52" s="721"/>
      <c r="N52" s="721"/>
      <c r="O52" s="721"/>
      <c r="P52" s="721"/>
      <c r="Q52" s="721"/>
      <c r="R52" s="721"/>
      <c r="S52" s="721"/>
      <c r="T52" s="829"/>
      <c r="U52" s="830"/>
      <c r="V52" s="830"/>
      <c r="W52" s="831"/>
      <c r="X52" s="205"/>
      <c r="Y52" s="205"/>
      <c r="Z52" s="885"/>
      <c r="AA52" s="886"/>
      <c r="AB52" s="886"/>
      <c r="AC52" s="886"/>
      <c r="AD52" s="886"/>
      <c r="AE52" s="886"/>
      <c r="AF52" s="886"/>
      <c r="AG52" s="886"/>
      <c r="AH52" s="886"/>
      <c r="AI52" s="886"/>
      <c r="AJ52" s="886"/>
      <c r="AK52" s="886"/>
      <c r="AL52" s="886"/>
      <c r="AM52" s="886"/>
      <c r="AN52" s="886"/>
      <c r="AO52" s="810"/>
      <c r="AP52" s="810"/>
      <c r="AQ52" s="810"/>
      <c r="AR52" s="810"/>
      <c r="AS52" s="791"/>
      <c r="AT52" s="791"/>
      <c r="AU52" s="792"/>
      <c r="AV52" s="205"/>
    </row>
    <row r="53" spans="1:48" ht="12" customHeight="1" x14ac:dyDescent="0.25">
      <c r="A53" s="205"/>
      <c r="B53" s="714"/>
      <c r="C53" s="715"/>
      <c r="D53" s="715"/>
      <c r="E53" s="715"/>
      <c r="F53" s="715"/>
      <c r="G53" s="715"/>
      <c r="H53" s="715"/>
      <c r="I53" s="715"/>
      <c r="J53" s="715"/>
      <c r="K53" s="715"/>
      <c r="L53" s="715"/>
      <c r="M53" s="715"/>
      <c r="N53" s="715"/>
      <c r="O53" s="715"/>
      <c r="P53" s="715"/>
      <c r="Q53" s="715"/>
      <c r="R53" s="715"/>
      <c r="S53" s="715"/>
      <c r="T53" s="797"/>
      <c r="U53" s="798"/>
      <c r="V53" s="798"/>
      <c r="W53" s="799"/>
      <c r="X53" s="205"/>
      <c r="Y53" s="205"/>
      <c r="Z53" s="837" t="s">
        <v>141</v>
      </c>
      <c r="AA53" s="838"/>
      <c r="AB53" s="838"/>
      <c r="AC53" s="838"/>
      <c r="AD53" s="838"/>
      <c r="AE53" s="838"/>
      <c r="AF53" s="838"/>
      <c r="AG53" s="838"/>
      <c r="AH53" s="838"/>
      <c r="AI53" s="838"/>
      <c r="AJ53" s="838"/>
      <c r="AK53" s="838"/>
      <c r="AL53" s="838"/>
      <c r="AM53" s="838"/>
      <c r="AN53" s="839"/>
      <c r="AO53" s="832"/>
      <c r="AP53" s="832"/>
      <c r="AQ53" s="832"/>
      <c r="AR53" s="832"/>
      <c r="AS53" s="793" t="e">
        <f>AO53/$AO$77</f>
        <v>#DIV/0!</v>
      </c>
      <c r="AT53" s="793"/>
      <c r="AU53" s="794"/>
      <c r="AV53" s="205"/>
    </row>
    <row r="54" spans="1:48" ht="12" customHeight="1" x14ac:dyDescent="0.25">
      <c r="A54" s="205"/>
      <c r="B54" s="716"/>
      <c r="C54" s="717"/>
      <c r="D54" s="717"/>
      <c r="E54" s="717"/>
      <c r="F54" s="717"/>
      <c r="G54" s="717"/>
      <c r="H54" s="717"/>
      <c r="I54" s="717"/>
      <c r="J54" s="717"/>
      <c r="K54" s="717"/>
      <c r="L54" s="717"/>
      <c r="M54" s="717"/>
      <c r="N54" s="717"/>
      <c r="O54" s="717"/>
      <c r="P54" s="717"/>
      <c r="Q54" s="717"/>
      <c r="R54" s="717"/>
      <c r="S54" s="717"/>
      <c r="T54" s="800"/>
      <c r="U54" s="801"/>
      <c r="V54" s="801"/>
      <c r="W54" s="802"/>
      <c r="X54" s="205"/>
      <c r="Y54" s="205"/>
      <c r="Z54" s="840"/>
      <c r="AA54" s="841"/>
      <c r="AB54" s="841"/>
      <c r="AC54" s="841"/>
      <c r="AD54" s="841"/>
      <c r="AE54" s="841"/>
      <c r="AF54" s="841"/>
      <c r="AG54" s="841"/>
      <c r="AH54" s="841"/>
      <c r="AI54" s="841"/>
      <c r="AJ54" s="841"/>
      <c r="AK54" s="841"/>
      <c r="AL54" s="841"/>
      <c r="AM54" s="841"/>
      <c r="AN54" s="842"/>
      <c r="AO54" s="758"/>
      <c r="AP54" s="758"/>
      <c r="AQ54" s="758"/>
      <c r="AR54" s="758"/>
      <c r="AS54" s="795"/>
      <c r="AT54" s="795"/>
      <c r="AU54" s="796"/>
      <c r="AV54" s="205"/>
    </row>
    <row r="55" spans="1:48" ht="12" customHeight="1" x14ac:dyDescent="0.25">
      <c r="A55" s="205"/>
      <c r="B55" s="718"/>
      <c r="C55" s="719"/>
      <c r="D55" s="719"/>
      <c r="E55" s="719"/>
      <c r="F55" s="719"/>
      <c r="G55" s="719"/>
      <c r="H55" s="719"/>
      <c r="I55" s="719"/>
      <c r="J55" s="719"/>
      <c r="K55" s="719"/>
      <c r="L55" s="719"/>
      <c r="M55" s="719"/>
      <c r="N55" s="719"/>
      <c r="O55" s="719"/>
      <c r="P55" s="719"/>
      <c r="Q55" s="719"/>
      <c r="R55" s="719"/>
      <c r="S55" s="719"/>
      <c r="T55" s="826"/>
      <c r="U55" s="827"/>
      <c r="V55" s="827"/>
      <c r="W55" s="828"/>
      <c r="X55" s="205"/>
      <c r="Y55" s="205"/>
      <c r="Z55" s="843" t="s">
        <v>856</v>
      </c>
      <c r="AA55" s="844"/>
      <c r="AB55" s="844"/>
      <c r="AC55" s="844"/>
      <c r="AD55" s="844"/>
      <c r="AE55" s="844"/>
      <c r="AF55" s="844"/>
      <c r="AG55" s="844"/>
      <c r="AH55" s="844"/>
      <c r="AI55" s="844"/>
      <c r="AJ55" s="844"/>
      <c r="AK55" s="844"/>
      <c r="AL55" s="844"/>
      <c r="AM55" s="844"/>
      <c r="AN55" s="844"/>
      <c r="AO55" s="759"/>
      <c r="AP55" s="759"/>
      <c r="AQ55" s="759"/>
      <c r="AR55" s="759"/>
      <c r="AS55" s="803" t="e">
        <f t="shared" ref="AS55" si="0">AO55/$AO$77</f>
        <v>#DIV/0!</v>
      </c>
      <c r="AT55" s="803"/>
      <c r="AU55" s="804"/>
      <c r="AV55" s="205"/>
    </row>
    <row r="56" spans="1:48" ht="12" customHeight="1" x14ac:dyDescent="0.25">
      <c r="A56" s="205"/>
      <c r="B56" s="720"/>
      <c r="C56" s="721"/>
      <c r="D56" s="721"/>
      <c r="E56" s="721"/>
      <c r="F56" s="721"/>
      <c r="G56" s="721"/>
      <c r="H56" s="721"/>
      <c r="I56" s="721"/>
      <c r="J56" s="721"/>
      <c r="K56" s="721"/>
      <c r="L56" s="721"/>
      <c r="M56" s="721"/>
      <c r="N56" s="721"/>
      <c r="O56" s="721"/>
      <c r="P56" s="721"/>
      <c r="Q56" s="721"/>
      <c r="R56" s="721"/>
      <c r="S56" s="721"/>
      <c r="T56" s="829"/>
      <c r="U56" s="830"/>
      <c r="V56" s="830"/>
      <c r="W56" s="831"/>
      <c r="X56" s="205"/>
      <c r="Y56" s="205"/>
      <c r="Z56" s="843"/>
      <c r="AA56" s="844"/>
      <c r="AB56" s="844"/>
      <c r="AC56" s="844"/>
      <c r="AD56" s="844"/>
      <c r="AE56" s="844"/>
      <c r="AF56" s="844"/>
      <c r="AG56" s="844"/>
      <c r="AH56" s="844"/>
      <c r="AI56" s="844"/>
      <c r="AJ56" s="844"/>
      <c r="AK56" s="844"/>
      <c r="AL56" s="844"/>
      <c r="AM56" s="844"/>
      <c r="AN56" s="844"/>
      <c r="AO56" s="759"/>
      <c r="AP56" s="759"/>
      <c r="AQ56" s="759"/>
      <c r="AR56" s="759"/>
      <c r="AS56" s="803"/>
      <c r="AT56" s="803"/>
      <c r="AU56" s="804"/>
      <c r="AV56" s="205"/>
    </row>
    <row r="57" spans="1:48" ht="12" customHeight="1" x14ac:dyDescent="0.25">
      <c r="A57" s="205"/>
      <c r="B57" s="714"/>
      <c r="C57" s="715"/>
      <c r="D57" s="715"/>
      <c r="E57" s="715"/>
      <c r="F57" s="715"/>
      <c r="G57" s="715"/>
      <c r="H57" s="715"/>
      <c r="I57" s="715"/>
      <c r="J57" s="715"/>
      <c r="K57" s="715"/>
      <c r="L57" s="715"/>
      <c r="M57" s="715"/>
      <c r="N57" s="715"/>
      <c r="O57" s="715"/>
      <c r="P57" s="715"/>
      <c r="Q57" s="715"/>
      <c r="R57" s="715"/>
      <c r="S57" s="715"/>
      <c r="T57" s="797"/>
      <c r="U57" s="798"/>
      <c r="V57" s="798"/>
      <c r="W57" s="799"/>
      <c r="X57" s="205"/>
      <c r="Y57" s="205"/>
      <c r="Z57" s="837" t="s">
        <v>940</v>
      </c>
      <c r="AA57" s="838"/>
      <c r="AB57" s="838"/>
      <c r="AC57" s="838"/>
      <c r="AD57" s="838"/>
      <c r="AE57" s="838"/>
      <c r="AF57" s="838"/>
      <c r="AG57" s="838"/>
      <c r="AH57" s="838"/>
      <c r="AI57" s="838"/>
      <c r="AJ57" s="838"/>
      <c r="AK57" s="838"/>
      <c r="AL57" s="838"/>
      <c r="AM57" s="838"/>
      <c r="AN57" s="839"/>
      <c r="AO57" s="758"/>
      <c r="AP57" s="758"/>
      <c r="AQ57" s="758"/>
      <c r="AR57" s="758"/>
      <c r="AS57" s="795" t="e">
        <f t="shared" ref="AS57" si="1">AO57/$AO$77</f>
        <v>#DIV/0!</v>
      </c>
      <c r="AT57" s="795"/>
      <c r="AU57" s="796"/>
      <c r="AV57" s="205"/>
    </row>
    <row r="58" spans="1:48" ht="12" customHeight="1" x14ac:dyDescent="0.25">
      <c r="A58" s="205"/>
      <c r="B58" s="716"/>
      <c r="C58" s="717"/>
      <c r="D58" s="717"/>
      <c r="E58" s="717"/>
      <c r="F58" s="717"/>
      <c r="G58" s="717"/>
      <c r="H58" s="717"/>
      <c r="I58" s="717"/>
      <c r="J58" s="717"/>
      <c r="K58" s="717"/>
      <c r="L58" s="717"/>
      <c r="M58" s="717"/>
      <c r="N58" s="717"/>
      <c r="O58" s="717"/>
      <c r="P58" s="717"/>
      <c r="Q58" s="717"/>
      <c r="R58" s="717"/>
      <c r="S58" s="717"/>
      <c r="T58" s="800"/>
      <c r="U58" s="801"/>
      <c r="V58" s="801"/>
      <c r="W58" s="802"/>
      <c r="X58" s="205"/>
      <c r="Y58" s="205"/>
      <c r="Z58" s="840"/>
      <c r="AA58" s="841"/>
      <c r="AB58" s="841"/>
      <c r="AC58" s="841"/>
      <c r="AD58" s="841"/>
      <c r="AE58" s="841"/>
      <c r="AF58" s="841"/>
      <c r="AG58" s="841"/>
      <c r="AH58" s="841"/>
      <c r="AI58" s="841"/>
      <c r="AJ58" s="841"/>
      <c r="AK58" s="841"/>
      <c r="AL58" s="841"/>
      <c r="AM58" s="841"/>
      <c r="AN58" s="842"/>
      <c r="AO58" s="758"/>
      <c r="AP58" s="758"/>
      <c r="AQ58" s="758"/>
      <c r="AR58" s="758"/>
      <c r="AS58" s="795"/>
      <c r="AT58" s="795"/>
      <c r="AU58" s="796"/>
      <c r="AV58" s="205"/>
    </row>
    <row r="59" spans="1:48" ht="12" customHeight="1" x14ac:dyDescent="0.25">
      <c r="A59" s="205"/>
      <c r="B59" s="718"/>
      <c r="C59" s="719"/>
      <c r="D59" s="719"/>
      <c r="E59" s="719"/>
      <c r="F59" s="719"/>
      <c r="G59" s="719"/>
      <c r="H59" s="719"/>
      <c r="I59" s="719"/>
      <c r="J59" s="719"/>
      <c r="K59" s="719"/>
      <c r="L59" s="719"/>
      <c r="M59" s="719"/>
      <c r="N59" s="719"/>
      <c r="O59" s="719"/>
      <c r="P59" s="719"/>
      <c r="Q59" s="719"/>
      <c r="R59" s="719"/>
      <c r="S59" s="719"/>
      <c r="T59" s="826"/>
      <c r="U59" s="827"/>
      <c r="V59" s="827"/>
      <c r="W59" s="828"/>
      <c r="X59" s="205"/>
      <c r="Y59" s="205"/>
      <c r="Z59" s="766" t="s">
        <v>857</v>
      </c>
      <c r="AA59" s="767"/>
      <c r="AB59" s="767"/>
      <c r="AC59" s="767"/>
      <c r="AD59" s="767"/>
      <c r="AE59" s="767"/>
      <c r="AF59" s="767"/>
      <c r="AG59" s="767"/>
      <c r="AH59" s="767"/>
      <c r="AI59" s="767"/>
      <c r="AJ59" s="767"/>
      <c r="AK59" s="767"/>
      <c r="AL59" s="767"/>
      <c r="AM59" s="767"/>
      <c r="AN59" s="767"/>
      <c r="AO59" s="759"/>
      <c r="AP59" s="759"/>
      <c r="AQ59" s="759"/>
      <c r="AR59" s="759"/>
      <c r="AS59" s="803" t="e">
        <f t="shared" ref="AS59" si="2">AO59/$AO$77</f>
        <v>#DIV/0!</v>
      </c>
      <c r="AT59" s="803"/>
      <c r="AU59" s="804"/>
      <c r="AV59" s="205"/>
    </row>
    <row r="60" spans="1:48" ht="12" customHeight="1" x14ac:dyDescent="0.25">
      <c r="A60" s="205"/>
      <c r="B60" s="720"/>
      <c r="C60" s="721"/>
      <c r="D60" s="721"/>
      <c r="E60" s="721"/>
      <c r="F60" s="721"/>
      <c r="G60" s="721"/>
      <c r="H60" s="721"/>
      <c r="I60" s="721"/>
      <c r="J60" s="721"/>
      <c r="K60" s="721"/>
      <c r="L60" s="721"/>
      <c r="M60" s="721"/>
      <c r="N60" s="721"/>
      <c r="O60" s="721"/>
      <c r="P60" s="721"/>
      <c r="Q60" s="721"/>
      <c r="R60" s="721"/>
      <c r="S60" s="721"/>
      <c r="T60" s="829"/>
      <c r="U60" s="830"/>
      <c r="V60" s="830"/>
      <c r="W60" s="831"/>
      <c r="X60" s="205"/>
      <c r="Y60" s="205"/>
      <c r="Z60" s="766"/>
      <c r="AA60" s="767"/>
      <c r="AB60" s="767"/>
      <c r="AC60" s="767"/>
      <c r="AD60" s="767"/>
      <c r="AE60" s="767"/>
      <c r="AF60" s="767"/>
      <c r="AG60" s="767"/>
      <c r="AH60" s="767"/>
      <c r="AI60" s="767"/>
      <c r="AJ60" s="767"/>
      <c r="AK60" s="767"/>
      <c r="AL60" s="767"/>
      <c r="AM60" s="767"/>
      <c r="AN60" s="767"/>
      <c r="AO60" s="759"/>
      <c r="AP60" s="759"/>
      <c r="AQ60" s="759"/>
      <c r="AR60" s="759"/>
      <c r="AS60" s="803"/>
      <c r="AT60" s="803"/>
      <c r="AU60" s="804"/>
      <c r="AV60" s="205"/>
    </row>
    <row r="61" spans="1:48" ht="12" customHeight="1" x14ac:dyDescent="0.25">
      <c r="A61" s="205"/>
      <c r="B61" s="714"/>
      <c r="C61" s="715"/>
      <c r="D61" s="715"/>
      <c r="E61" s="715"/>
      <c r="F61" s="715"/>
      <c r="G61" s="715"/>
      <c r="H61" s="715"/>
      <c r="I61" s="715"/>
      <c r="J61" s="715"/>
      <c r="K61" s="715"/>
      <c r="L61" s="715"/>
      <c r="M61" s="715"/>
      <c r="N61" s="715"/>
      <c r="O61" s="715"/>
      <c r="P61" s="715"/>
      <c r="Q61" s="715"/>
      <c r="R61" s="715"/>
      <c r="S61" s="715"/>
      <c r="T61" s="797"/>
      <c r="U61" s="798"/>
      <c r="V61" s="798"/>
      <c r="W61" s="799"/>
      <c r="X61" s="205"/>
      <c r="Y61" s="205"/>
      <c r="Z61" s="760"/>
      <c r="AA61" s="761"/>
      <c r="AB61" s="761"/>
      <c r="AC61" s="761"/>
      <c r="AD61" s="761"/>
      <c r="AE61" s="761"/>
      <c r="AF61" s="761"/>
      <c r="AG61" s="761"/>
      <c r="AH61" s="761"/>
      <c r="AI61" s="761"/>
      <c r="AJ61" s="761"/>
      <c r="AK61" s="761"/>
      <c r="AL61" s="761"/>
      <c r="AM61" s="761"/>
      <c r="AN61" s="762"/>
      <c r="AO61" s="758"/>
      <c r="AP61" s="758"/>
      <c r="AQ61" s="758"/>
      <c r="AR61" s="758"/>
      <c r="AS61" s="795" t="e">
        <f t="shared" ref="AS61" si="3">AO61/$AO$77</f>
        <v>#DIV/0!</v>
      </c>
      <c r="AT61" s="795"/>
      <c r="AU61" s="796"/>
      <c r="AV61" s="205"/>
    </row>
    <row r="62" spans="1:48" ht="12" customHeight="1" x14ac:dyDescent="0.25">
      <c r="A62" s="205"/>
      <c r="B62" s="716"/>
      <c r="C62" s="717"/>
      <c r="D62" s="717"/>
      <c r="E62" s="717"/>
      <c r="F62" s="717"/>
      <c r="G62" s="717"/>
      <c r="H62" s="717"/>
      <c r="I62" s="717"/>
      <c r="J62" s="717"/>
      <c r="K62" s="717"/>
      <c r="L62" s="717"/>
      <c r="M62" s="717"/>
      <c r="N62" s="717"/>
      <c r="O62" s="717"/>
      <c r="P62" s="717"/>
      <c r="Q62" s="717"/>
      <c r="R62" s="717"/>
      <c r="S62" s="717"/>
      <c r="T62" s="800"/>
      <c r="U62" s="801"/>
      <c r="V62" s="801"/>
      <c r="W62" s="802"/>
      <c r="X62" s="205"/>
      <c r="Y62" s="205"/>
      <c r="Z62" s="763"/>
      <c r="AA62" s="764"/>
      <c r="AB62" s="764"/>
      <c r="AC62" s="764"/>
      <c r="AD62" s="764"/>
      <c r="AE62" s="764"/>
      <c r="AF62" s="764"/>
      <c r="AG62" s="764"/>
      <c r="AH62" s="764"/>
      <c r="AI62" s="764"/>
      <c r="AJ62" s="764"/>
      <c r="AK62" s="764"/>
      <c r="AL62" s="764"/>
      <c r="AM62" s="764"/>
      <c r="AN62" s="765"/>
      <c r="AO62" s="758"/>
      <c r="AP62" s="758"/>
      <c r="AQ62" s="758"/>
      <c r="AR62" s="758"/>
      <c r="AS62" s="795"/>
      <c r="AT62" s="795"/>
      <c r="AU62" s="796"/>
      <c r="AV62" s="205"/>
    </row>
    <row r="63" spans="1:48" ht="12" customHeight="1" x14ac:dyDescent="0.25">
      <c r="A63" s="205"/>
      <c r="B63" s="718"/>
      <c r="C63" s="719"/>
      <c r="D63" s="719"/>
      <c r="E63" s="719"/>
      <c r="F63" s="719"/>
      <c r="G63" s="719"/>
      <c r="H63" s="719"/>
      <c r="I63" s="719"/>
      <c r="J63" s="719"/>
      <c r="K63" s="719"/>
      <c r="L63" s="719"/>
      <c r="M63" s="719"/>
      <c r="N63" s="719"/>
      <c r="O63" s="719"/>
      <c r="P63" s="719"/>
      <c r="Q63" s="719"/>
      <c r="R63" s="719"/>
      <c r="S63" s="719"/>
      <c r="T63" s="826"/>
      <c r="U63" s="827"/>
      <c r="V63" s="827"/>
      <c r="W63" s="828"/>
      <c r="X63" s="205"/>
      <c r="Y63" s="205"/>
      <c r="Z63" s="766"/>
      <c r="AA63" s="767"/>
      <c r="AB63" s="767"/>
      <c r="AC63" s="767"/>
      <c r="AD63" s="767"/>
      <c r="AE63" s="767"/>
      <c r="AF63" s="767"/>
      <c r="AG63" s="767"/>
      <c r="AH63" s="767"/>
      <c r="AI63" s="767"/>
      <c r="AJ63" s="767"/>
      <c r="AK63" s="767"/>
      <c r="AL63" s="767"/>
      <c r="AM63" s="767"/>
      <c r="AN63" s="767"/>
      <c r="AO63" s="759"/>
      <c r="AP63" s="759"/>
      <c r="AQ63" s="759"/>
      <c r="AR63" s="759"/>
      <c r="AS63" s="803" t="e">
        <f t="shared" ref="AS63" si="4">AO63/$AO$77</f>
        <v>#DIV/0!</v>
      </c>
      <c r="AT63" s="803"/>
      <c r="AU63" s="804"/>
      <c r="AV63" s="205"/>
    </row>
    <row r="64" spans="1:48" ht="12" customHeight="1" x14ac:dyDescent="0.25">
      <c r="A64" s="205"/>
      <c r="B64" s="720"/>
      <c r="C64" s="721"/>
      <c r="D64" s="721"/>
      <c r="E64" s="721"/>
      <c r="F64" s="721"/>
      <c r="G64" s="721"/>
      <c r="H64" s="721"/>
      <c r="I64" s="721"/>
      <c r="J64" s="721"/>
      <c r="K64" s="721"/>
      <c r="L64" s="721"/>
      <c r="M64" s="721"/>
      <c r="N64" s="721"/>
      <c r="O64" s="721"/>
      <c r="P64" s="721"/>
      <c r="Q64" s="721"/>
      <c r="R64" s="721"/>
      <c r="S64" s="721"/>
      <c r="T64" s="829"/>
      <c r="U64" s="830"/>
      <c r="V64" s="830"/>
      <c r="W64" s="831"/>
      <c r="X64" s="205"/>
      <c r="Y64" s="205"/>
      <c r="Z64" s="766"/>
      <c r="AA64" s="767"/>
      <c r="AB64" s="767"/>
      <c r="AC64" s="767"/>
      <c r="AD64" s="767"/>
      <c r="AE64" s="767"/>
      <c r="AF64" s="767"/>
      <c r="AG64" s="767"/>
      <c r="AH64" s="767"/>
      <c r="AI64" s="767"/>
      <c r="AJ64" s="767"/>
      <c r="AK64" s="767"/>
      <c r="AL64" s="767"/>
      <c r="AM64" s="767"/>
      <c r="AN64" s="767"/>
      <c r="AO64" s="759"/>
      <c r="AP64" s="759"/>
      <c r="AQ64" s="759"/>
      <c r="AR64" s="759"/>
      <c r="AS64" s="803"/>
      <c r="AT64" s="803"/>
      <c r="AU64" s="804"/>
      <c r="AV64" s="205"/>
    </row>
    <row r="65" spans="1:48" ht="12" customHeight="1" x14ac:dyDescent="0.25">
      <c r="A65" s="205"/>
      <c r="B65" s="714"/>
      <c r="C65" s="715"/>
      <c r="D65" s="715"/>
      <c r="E65" s="715"/>
      <c r="F65" s="715"/>
      <c r="G65" s="715"/>
      <c r="H65" s="715"/>
      <c r="I65" s="715"/>
      <c r="J65" s="715"/>
      <c r="K65" s="715"/>
      <c r="L65" s="715"/>
      <c r="M65" s="715"/>
      <c r="N65" s="715"/>
      <c r="O65" s="715"/>
      <c r="P65" s="715"/>
      <c r="Q65" s="715"/>
      <c r="R65" s="715"/>
      <c r="S65" s="715"/>
      <c r="T65" s="797"/>
      <c r="U65" s="798"/>
      <c r="V65" s="798"/>
      <c r="W65" s="799"/>
      <c r="X65" s="205"/>
      <c r="Y65" s="205"/>
      <c r="Z65" s="760"/>
      <c r="AA65" s="761"/>
      <c r="AB65" s="761"/>
      <c r="AC65" s="761"/>
      <c r="AD65" s="761"/>
      <c r="AE65" s="761"/>
      <c r="AF65" s="761"/>
      <c r="AG65" s="761"/>
      <c r="AH65" s="761"/>
      <c r="AI65" s="761"/>
      <c r="AJ65" s="761"/>
      <c r="AK65" s="761"/>
      <c r="AL65" s="761"/>
      <c r="AM65" s="761"/>
      <c r="AN65" s="762"/>
      <c r="AO65" s="758"/>
      <c r="AP65" s="758"/>
      <c r="AQ65" s="758"/>
      <c r="AR65" s="758"/>
      <c r="AS65" s="795" t="e">
        <f t="shared" ref="AS65" si="5">AO65/$AO$77</f>
        <v>#DIV/0!</v>
      </c>
      <c r="AT65" s="795"/>
      <c r="AU65" s="796"/>
      <c r="AV65" s="205"/>
    </row>
    <row r="66" spans="1:48" ht="12" customHeight="1" x14ac:dyDescent="0.25">
      <c r="A66" s="205"/>
      <c r="B66" s="716"/>
      <c r="C66" s="717"/>
      <c r="D66" s="717"/>
      <c r="E66" s="717"/>
      <c r="F66" s="717"/>
      <c r="G66" s="717"/>
      <c r="H66" s="717"/>
      <c r="I66" s="717"/>
      <c r="J66" s="717"/>
      <c r="K66" s="717"/>
      <c r="L66" s="717"/>
      <c r="M66" s="717"/>
      <c r="N66" s="717"/>
      <c r="O66" s="717"/>
      <c r="P66" s="717"/>
      <c r="Q66" s="717"/>
      <c r="R66" s="717"/>
      <c r="S66" s="717"/>
      <c r="T66" s="800"/>
      <c r="U66" s="801"/>
      <c r="V66" s="801"/>
      <c r="W66" s="802"/>
      <c r="X66" s="205"/>
      <c r="Y66" s="205"/>
      <c r="Z66" s="763"/>
      <c r="AA66" s="764"/>
      <c r="AB66" s="764"/>
      <c r="AC66" s="764"/>
      <c r="AD66" s="764"/>
      <c r="AE66" s="764"/>
      <c r="AF66" s="764"/>
      <c r="AG66" s="764"/>
      <c r="AH66" s="764"/>
      <c r="AI66" s="764"/>
      <c r="AJ66" s="764"/>
      <c r="AK66" s="764"/>
      <c r="AL66" s="764"/>
      <c r="AM66" s="764"/>
      <c r="AN66" s="765"/>
      <c r="AO66" s="758"/>
      <c r="AP66" s="758"/>
      <c r="AQ66" s="758"/>
      <c r="AR66" s="758"/>
      <c r="AS66" s="795"/>
      <c r="AT66" s="795"/>
      <c r="AU66" s="796"/>
      <c r="AV66" s="205"/>
    </row>
    <row r="67" spans="1:48" ht="12" customHeight="1" x14ac:dyDescent="0.25">
      <c r="A67" s="205"/>
      <c r="B67" s="718"/>
      <c r="C67" s="719"/>
      <c r="D67" s="719"/>
      <c r="E67" s="719"/>
      <c r="F67" s="719"/>
      <c r="G67" s="719"/>
      <c r="H67" s="719"/>
      <c r="I67" s="719"/>
      <c r="J67" s="719"/>
      <c r="K67" s="719"/>
      <c r="L67" s="719"/>
      <c r="M67" s="719"/>
      <c r="N67" s="719"/>
      <c r="O67" s="719"/>
      <c r="P67" s="719"/>
      <c r="Q67" s="719"/>
      <c r="R67" s="719"/>
      <c r="S67" s="719"/>
      <c r="T67" s="826"/>
      <c r="U67" s="827"/>
      <c r="V67" s="827"/>
      <c r="W67" s="828"/>
      <c r="X67" s="205"/>
      <c r="Y67" s="205"/>
      <c r="Z67" s="766"/>
      <c r="AA67" s="767"/>
      <c r="AB67" s="767"/>
      <c r="AC67" s="767"/>
      <c r="AD67" s="767"/>
      <c r="AE67" s="767"/>
      <c r="AF67" s="767"/>
      <c r="AG67" s="767"/>
      <c r="AH67" s="767"/>
      <c r="AI67" s="767"/>
      <c r="AJ67" s="767"/>
      <c r="AK67" s="767"/>
      <c r="AL67" s="767"/>
      <c r="AM67" s="767"/>
      <c r="AN67" s="767"/>
      <c r="AO67" s="759"/>
      <c r="AP67" s="759"/>
      <c r="AQ67" s="759"/>
      <c r="AR67" s="759"/>
      <c r="AS67" s="803" t="e">
        <f t="shared" ref="AS67" si="6">AO67/$AO$77</f>
        <v>#DIV/0!</v>
      </c>
      <c r="AT67" s="803"/>
      <c r="AU67" s="804"/>
      <c r="AV67" s="205"/>
    </row>
    <row r="68" spans="1:48" ht="12" customHeight="1" x14ac:dyDescent="0.25">
      <c r="A68" s="205"/>
      <c r="B68" s="720"/>
      <c r="C68" s="721"/>
      <c r="D68" s="721"/>
      <c r="E68" s="721"/>
      <c r="F68" s="721"/>
      <c r="G68" s="721"/>
      <c r="H68" s="721"/>
      <c r="I68" s="721"/>
      <c r="J68" s="721"/>
      <c r="K68" s="721"/>
      <c r="L68" s="721"/>
      <c r="M68" s="721"/>
      <c r="N68" s="721"/>
      <c r="O68" s="721"/>
      <c r="P68" s="721"/>
      <c r="Q68" s="721"/>
      <c r="R68" s="721"/>
      <c r="S68" s="721"/>
      <c r="T68" s="829"/>
      <c r="U68" s="830"/>
      <c r="V68" s="830"/>
      <c r="W68" s="831"/>
      <c r="X68" s="205"/>
      <c r="Y68" s="205"/>
      <c r="Z68" s="766"/>
      <c r="AA68" s="767"/>
      <c r="AB68" s="767"/>
      <c r="AC68" s="767"/>
      <c r="AD68" s="767"/>
      <c r="AE68" s="767"/>
      <c r="AF68" s="767"/>
      <c r="AG68" s="767"/>
      <c r="AH68" s="767"/>
      <c r="AI68" s="767"/>
      <c r="AJ68" s="767"/>
      <c r="AK68" s="767"/>
      <c r="AL68" s="767"/>
      <c r="AM68" s="767"/>
      <c r="AN68" s="767"/>
      <c r="AO68" s="759"/>
      <c r="AP68" s="759"/>
      <c r="AQ68" s="759"/>
      <c r="AR68" s="759"/>
      <c r="AS68" s="803"/>
      <c r="AT68" s="803"/>
      <c r="AU68" s="804"/>
      <c r="AV68" s="205"/>
    </row>
    <row r="69" spans="1:48" ht="12" customHeight="1" x14ac:dyDescent="0.25">
      <c r="A69" s="205"/>
      <c r="B69" s="714"/>
      <c r="C69" s="715"/>
      <c r="D69" s="715"/>
      <c r="E69" s="715"/>
      <c r="F69" s="715"/>
      <c r="G69" s="715"/>
      <c r="H69" s="715"/>
      <c r="I69" s="715"/>
      <c r="J69" s="715"/>
      <c r="K69" s="715"/>
      <c r="L69" s="715"/>
      <c r="M69" s="715"/>
      <c r="N69" s="715"/>
      <c r="O69" s="715"/>
      <c r="P69" s="715"/>
      <c r="Q69" s="715"/>
      <c r="R69" s="715"/>
      <c r="S69" s="715"/>
      <c r="T69" s="797"/>
      <c r="U69" s="798"/>
      <c r="V69" s="798"/>
      <c r="W69" s="799"/>
      <c r="X69" s="205"/>
      <c r="Y69" s="205"/>
      <c r="Z69" s="760"/>
      <c r="AA69" s="761"/>
      <c r="AB69" s="761"/>
      <c r="AC69" s="761"/>
      <c r="AD69" s="761"/>
      <c r="AE69" s="761"/>
      <c r="AF69" s="761"/>
      <c r="AG69" s="761"/>
      <c r="AH69" s="761"/>
      <c r="AI69" s="761"/>
      <c r="AJ69" s="761"/>
      <c r="AK69" s="761"/>
      <c r="AL69" s="761"/>
      <c r="AM69" s="761"/>
      <c r="AN69" s="762"/>
      <c r="AO69" s="758"/>
      <c r="AP69" s="758"/>
      <c r="AQ69" s="758"/>
      <c r="AR69" s="758"/>
      <c r="AS69" s="795" t="e">
        <f t="shared" ref="AS69" si="7">AO69/$AO$77</f>
        <v>#DIV/0!</v>
      </c>
      <c r="AT69" s="795"/>
      <c r="AU69" s="796"/>
      <c r="AV69" s="205"/>
    </row>
    <row r="70" spans="1:48" ht="12" customHeight="1" x14ac:dyDescent="0.25">
      <c r="A70" s="205"/>
      <c r="B70" s="716"/>
      <c r="C70" s="717"/>
      <c r="D70" s="717"/>
      <c r="E70" s="717"/>
      <c r="F70" s="717"/>
      <c r="G70" s="717"/>
      <c r="H70" s="717"/>
      <c r="I70" s="717"/>
      <c r="J70" s="717"/>
      <c r="K70" s="717"/>
      <c r="L70" s="717"/>
      <c r="M70" s="717"/>
      <c r="N70" s="717"/>
      <c r="O70" s="717"/>
      <c r="P70" s="717"/>
      <c r="Q70" s="717"/>
      <c r="R70" s="717"/>
      <c r="S70" s="717"/>
      <c r="T70" s="800"/>
      <c r="U70" s="801"/>
      <c r="V70" s="801"/>
      <c r="W70" s="802"/>
      <c r="X70" s="205"/>
      <c r="Y70" s="205"/>
      <c r="Z70" s="763"/>
      <c r="AA70" s="764"/>
      <c r="AB70" s="764"/>
      <c r="AC70" s="764"/>
      <c r="AD70" s="764"/>
      <c r="AE70" s="764"/>
      <c r="AF70" s="764"/>
      <c r="AG70" s="764"/>
      <c r="AH70" s="764"/>
      <c r="AI70" s="764"/>
      <c r="AJ70" s="764"/>
      <c r="AK70" s="764"/>
      <c r="AL70" s="764"/>
      <c r="AM70" s="764"/>
      <c r="AN70" s="765"/>
      <c r="AO70" s="758"/>
      <c r="AP70" s="758"/>
      <c r="AQ70" s="758"/>
      <c r="AR70" s="758"/>
      <c r="AS70" s="795"/>
      <c r="AT70" s="795"/>
      <c r="AU70" s="796"/>
      <c r="AV70" s="205"/>
    </row>
    <row r="71" spans="1:48" ht="12" customHeight="1" x14ac:dyDescent="0.25">
      <c r="A71" s="205"/>
      <c r="B71" s="718"/>
      <c r="C71" s="719"/>
      <c r="D71" s="719"/>
      <c r="E71" s="719"/>
      <c r="F71" s="719"/>
      <c r="G71" s="719"/>
      <c r="H71" s="719"/>
      <c r="I71" s="719"/>
      <c r="J71" s="719"/>
      <c r="K71" s="719"/>
      <c r="L71" s="719"/>
      <c r="M71" s="719"/>
      <c r="N71" s="719"/>
      <c r="O71" s="719"/>
      <c r="P71" s="719"/>
      <c r="Q71" s="719"/>
      <c r="R71" s="719"/>
      <c r="S71" s="719"/>
      <c r="T71" s="826"/>
      <c r="U71" s="827"/>
      <c r="V71" s="827"/>
      <c r="W71" s="828"/>
      <c r="X71" s="205"/>
      <c r="Y71" s="205"/>
      <c r="Z71" s="766"/>
      <c r="AA71" s="767"/>
      <c r="AB71" s="767"/>
      <c r="AC71" s="767"/>
      <c r="AD71" s="767"/>
      <c r="AE71" s="767"/>
      <c r="AF71" s="767"/>
      <c r="AG71" s="767"/>
      <c r="AH71" s="767"/>
      <c r="AI71" s="767"/>
      <c r="AJ71" s="767"/>
      <c r="AK71" s="767"/>
      <c r="AL71" s="767"/>
      <c r="AM71" s="767"/>
      <c r="AN71" s="767"/>
      <c r="AO71" s="759"/>
      <c r="AP71" s="759"/>
      <c r="AQ71" s="759"/>
      <c r="AR71" s="759"/>
      <c r="AS71" s="803" t="e">
        <f t="shared" ref="AS71" si="8">AO71/$AO$77</f>
        <v>#DIV/0!</v>
      </c>
      <c r="AT71" s="803"/>
      <c r="AU71" s="804"/>
      <c r="AV71" s="205"/>
    </row>
    <row r="72" spans="1:48" ht="12" customHeight="1" x14ac:dyDescent="0.25">
      <c r="A72" s="205"/>
      <c r="B72" s="720"/>
      <c r="C72" s="721"/>
      <c r="D72" s="721"/>
      <c r="E72" s="721"/>
      <c r="F72" s="721"/>
      <c r="G72" s="721"/>
      <c r="H72" s="721"/>
      <c r="I72" s="721"/>
      <c r="J72" s="721"/>
      <c r="K72" s="721"/>
      <c r="L72" s="721"/>
      <c r="M72" s="721"/>
      <c r="N72" s="721"/>
      <c r="O72" s="721"/>
      <c r="P72" s="721"/>
      <c r="Q72" s="721"/>
      <c r="R72" s="721"/>
      <c r="S72" s="721"/>
      <c r="T72" s="829"/>
      <c r="U72" s="830"/>
      <c r="V72" s="830"/>
      <c r="W72" s="831"/>
      <c r="X72" s="205"/>
      <c r="Y72" s="205"/>
      <c r="Z72" s="766"/>
      <c r="AA72" s="767"/>
      <c r="AB72" s="767"/>
      <c r="AC72" s="767"/>
      <c r="AD72" s="767"/>
      <c r="AE72" s="767"/>
      <c r="AF72" s="767"/>
      <c r="AG72" s="767"/>
      <c r="AH72" s="767"/>
      <c r="AI72" s="767"/>
      <c r="AJ72" s="767"/>
      <c r="AK72" s="767"/>
      <c r="AL72" s="767"/>
      <c r="AM72" s="767"/>
      <c r="AN72" s="767"/>
      <c r="AO72" s="759"/>
      <c r="AP72" s="759"/>
      <c r="AQ72" s="759"/>
      <c r="AR72" s="759"/>
      <c r="AS72" s="803"/>
      <c r="AT72" s="803"/>
      <c r="AU72" s="804"/>
      <c r="AV72" s="205"/>
    </row>
    <row r="73" spans="1:48" ht="12" customHeight="1" x14ac:dyDescent="0.25">
      <c r="A73" s="205"/>
      <c r="B73" s="714"/>
      <c r="C73" s="715"/>
      <c r="D73" s="715"/>
      <c r="E73" s="715"/>
      <c r="F73" s="715"/>
      <c r="G73" s="715"/>
      <c r="H73" s="715"/>
      <c r="I73" s="715"/>
      <c r="J73" s="715"/>
      <c r="K73" s="715"/>
      <c r="L73" s="715"/>
      <c r="M73" s="715"/>
      <c r="N73" s="715"/>
      <c r="O73" s="715"/>
      <c r="P73" s="715"/>
      <c r="Q73" s="715"/>
      <c r="R73" s="715"/>
      <c r="S73" s="715"/>
      <c r="T73" s="797"/>
      <c r="U73" s="798"/>
      <c r="V73" s="798"/>
      <c r="W73" s="799"/>
      <c r="X73" s="205"/>
      <c r="Y73" s="205"/>
      <c r="Z73" s="837" t="s">
        <v>148</v>
      </c>
      <c r="AA73" s="838"/>
      <c r="AB73" s="838"/>
      <c r="AC73" s="838"/>
      <c r="AD73" s="838"/>
      <c r="AE73" s="838"/>
      <c r="AF73" s="838"/>
      <c r="AG73" s="838"/>
      <c r="AH73" s="838"/>
      <c r="AI73" s="838"/>
      <c r="AJ73" s="838"/>
      <c r="AK73" s="838"/>
      <c r="AL73" s="838"/>
      <c r="AM73" s="838"/>
      <c r="AN73" s="839"/>
      <c r="AO73" s="897" t="s">
        <v>939</v>
      </c>
      <c r="AP73" s="898"/>
      <c r="AQ73" s="898"/>
      <c r="AR73" s="898"/>
      <c r="AS73" s="898"/>
      <c r="AT73" s="898"/>
      <c r="AU73" s="899"/>
      <c r="AV73" s="205"/>
    </row>
    <row r="74" spans="1:48" ht="12" customHeight="1" thickBot="1" x14ac:dyDescent="0.3">
      <c r="A74" s="205"/>
      <c r="B74" s="716"/>
      <c r="C74" s="717"/>
      <c r="D74" s="717"/>
      <c r="E74" s="717"/>
      <c r="F74" s="717"/>
      <c r="G74" s="717"/>
      <c r="H74" s="717"/>
      <c r="I74" s="717"/>
      <c r="J74" s="717"/>
      <c r="K74" s="717"/>
      <c r="L74" s="717"/>
      <c r="M74" s="717"/>
      <c r="N74" s="717"/>
      <c r="O74" s="717"/>
      <c r="P74" s="717"/>
      <c r="Q74" s="717"/>
      <c r="R74" s="717"/>
      <c r="S74" s="717"/>
      <c r="T74" s="800"/>
      <c r="U74" s="801"/>
      <c r="V74" s="801"/>
      <c r="W74" s="802"/>
      <c r="X74" s="205"/>
      <c r="Y74" s="205"/>
      <c r="Z74" s="840"/>
      <c r="AA74" s="841"/>
      <c r="AB74" s="841"/>
      <c r="AC74" s="841"/>
      <c r="AD74" s="841"/>
      <c r="AE74" s="841"/>
      <c r="AF74" s="841"/>
      <c r="AG74" s="841"/>
      <c r="AH74" s="841"/>
      <c r="AI74" s="841"/>
      <c r="AJ74" s="841"/>
      <c r="AK74" s="841"/>
      <c r="AL74" s="841"/>
      <c r="AM74" s="841"/>
      <c r="AN74" s="842"/>
      <c r="AO74" s="900"/>
      <c r="AP74" s="901"/>
      <c r="AQ74" s="901"/>
      <c r="AR74" s="901"/>
      <c r="AS74" s="901"/>
      <c r="AT74" s="901"/>
      <c r="AU74" s="902"/>
      <c r="AV74" s="205"/>
    </row>
    <row r="75" spans="1:48" ht="12" customHeight="1" x14ac:dyDescent="0.25">
      <c r="A75" s="205"/>
      <c r="B75" s="718"/>
      <c r="C75" s="719"/>
      <c r="D75" s="719"/>
      <c r="E75" s="719"/>
      <c r="F75" s="719"/>
      <c r="G75" s="719"/>
      <c r="H75" s="719"/>
      <c r="I75" s="719"/>
      <c r="J75" s="719"/>
      <c r="K75" s="719"/>
      <c r="L75" s="719"/>
      <c r="M75" s="719"/>
      <c r="N75" s="719"/>
      <c r="O75" s="719"/>
      <c r="P75" s="719"/>
      <c r="Q75" s="719"/>
      <c r="R75" s="719"/>
      <c r="S75" s="719"/>
      <c r="T75" s="826"/>
      <c r="U75" s="827"/>
      <c r="V75" s="827"/>
      <c r="W75" s="828"/>
      <c r="X75" s="205"/>
      <c r="Y75" s="205"/>
      <c r="Z75" s="893" t="s">
        <v>221</v>
      </c>
      <c r="AA75" s="894"/>
      <c r="AB75" s="894"/>
      <c r="AC75" s="894"/>
      <c r="AD75" s="894"/>
      <c r="AE75" s="894"/>
      <c r="AF75" s="894"/>
      <c r="AG75" s="894"/>
      <c r="AH75" s="894"/>
      <c r="AI75" s="894"/>
      <c r="AJ75" s="894"/>
      <c r="AK75" s="894"/>
      <c r="AL75" s="894"/>
      <c r="AM75" s="894"/>
      <c r="AN75" s="894"/>
      <c r="AO75" s="891">
        <f>W34</f>
        <v>0</v>
      </c>
      <c r="AP75" s="891"/>
      <c r="AQ75" s="891"/>
      <c r="AR75" s="891"/>
      <c r="AS75" s="887" t="e">
        <f t="shared" ref="AS75" si="9">AO75/$AO$77</f>
        <v>#DIV/0!</v>
      </c>
      <c r="AT75" s="887"/>
      <c r="AU75" s="888"/>
      <c r="AV75" s="205"/>
    </row>
    <row r="76" spans="1:48" ht="12" customHeight="1" thickBot="1" x14ac:dyDescent="0.3">
      <c r="A76" s="205"/>
      <c r="B76" s="720"/>
      <c r="C76" s="721"/>
      <c r="D76" s="721"/>
      <c r="E76" s="721"/>
      <c r="F76" s="721"/>
      <c r="G76" s="721"/>
      <c r="H76" s="721"/>
      <c r="I76" s="721"/>
      <c r="J76" s="721"/>
      <c r="K76" s="721"/>
      <c r="L76" s="721"/>
      <c r="M76" s="721"/>
      <c r="N76" s="721"/>
      <c r="O76" s="721"/>
      <c r="P76" s="721"/>
      <c r="Q76" s="721"/>
      <c r="R76" s="721"/>
      <c r="S76" s="721"/>
      <c r="T76" s="829"/>
      <c r="U76" s="830"/>
      <c r="V76" s="830"/>
      <c r="W76" s="831"/>
      <c r="X76" s="205"/>
      <c r="Y76" s="205"/>
      <c r="Z76" s="895"/>
      <c r="AA76" s="896"/>
      <c r="AB76" s="896"/>
      <c r="AC76" s="896"/>
      <c r="AD76" s="896"/>
      <c r="AE76" s="896"/>
      <c r="AF76" s="896"/>
      <c r="AG76" s="896"/>
      <c r="AH76" s="896"/>
      <c r="AI76" s="896"/>
      <c r="AJ76" s="896"/>
      <c r="AK76" s="896"/>
      <c r="AL76" s="896"/>
      <c r="AM76" s="896"/>
      <c r="AN76" s="896"/>
      <c r="AO76" s="892"/>
      <c r="AP76" s="892"/>
      <c r="AQ76" s="892"/>
      <c r="AR76" s="892"/>
      <c r="AS76" s="889"/>
      <c r="AT76" s="889"/>
      <c r="AU76" s="890"/>
      <c r="AV76" s="205"/>
    </row>
    <row r="77" spans="1:48" ht="12" customHeight="1" x14ac:dyDescent="0.25">
      <c r="A77" s="205"/>
      <c r="B77" s="811" t="s">
        <v>229</v>
      </c>
      <c r="C77" s="812"/>
      <c r="D77" s="812"/>
      <c r="E77" s="812"/>
      <c r="F77" s="812"/>
      <c r="G77" s="812"/>
      <c r="H77" s="812"/>
      <c r="I77" s="812"/>
      <c r="J77" s="812"/>
      <c r="K77" s="812"/>
      <c r="L77" s="812"/>
      <c r="M77" s="812"/>
      <c r="N77" s="812"/>
      <c r="O77" s="812"/>
      <c r="P77" s="812"/>
      <c r="Q77" s="812"/>
      <c r="R77" s="812"/>
      <c r="S77" s="812"/>
      <c r="T77" s="820">
        <f>W21</f>
        <v>0</v>
      </c>
      <c r="U77" s="821"/>
      <c r="V77" s="821"/>
      <c r="W77" s="822"/>
      <c r="X77" s="205"/>
      <c r="Y77" s="205"/>
      <c r="Z77" s="815" t="s">
        <v>228</v>
      </c>
      <c r="AA77" s="816"/>
      <c r="AB77" s="816"/>
      <c r="AC77" s="816"/>
      <c r="AD77" s="816"/>
      <c r="AE77" s="816"/>
      <c r="AF77" s="816"/>
      <c r="AG77" s="816"/>
      <c r="AH77" s="816"/>
      <c r="AI77" s="816"/>
      <c r="AJ77" s="816"/>
      <c r="AK77" s="816"/>
      <c r="AL77" s="816"/>
      <c r="AM77" s="816"/>
      <c r="AN77" s="816"/>
      <c r="AO77" s="809">
        <f>T77</f>
        <v>0</v>
      </c>
      <c r="AP77" s="809"/>
      <c r="AQ77" s="809"/>
      <c r="AR77" s="809"/>
      <c r="AS77" s="805" t="e">
        <f t="shared" ref="AS77" si="10">AO77/$AO$77</f>
        <v>#DIV/0!</v>
      </c>
      <c r="AT77" s="805"/>
      <c r="AU77" s="806"/>
      <c r="AV77" s="205"/>
    </row>
    <row r="78" spans="1:48" ht="12" customHeight="1" thickBot="1" x14ac:dyDescent="0.3">
      <c r="A78" s="205"/>
      <c r="B78" s="813"/>
      <c r="C78" s="814"/>
      <c r="D78" s="814"/>
      <c r="E78" s="814"/>
      <c r="F78" s="814"/>
      <c r="G78" s="814"/>
      <c r="H78" s="814"/>
      <c r="I78" s="814"/>
      <c r="J78" s="814"/>
      <c r="K78" s="814"/>
      <c r="L78" s="814"/>
      <c r="M78" s="814"/>
      <c r="N78" s="814"/>
      <c r="O78" s="814"/>
      <c r="P78" s="814"/>
      <c r="Q78" s="814"/>
      <c r="R78" s="814"/>
      <c r="S78" s="814"/>
      <c r="T78" s="823"/>
      <c r="U78" s="824"/>
      <c r="V78" s="824"/>
      <c r="W78" s="825"/>
      <c r="X78" s="205"/>
      <c r="Y78" s="205"/>
      <c r="Z78" s="817"/>
      <c r="AA78" s="818"/>
      <c r="AB78" s="818"/>
      <c r="AC78" s="818"/>
      <c r="AD78" s="818"/>
      <c r="AE78" s="818"/>
      <c r="AF78" s="818"/>
      <c r="AG78" s="818"/>
      <c r="AH78" s="818"/>
      <c r="AI78" s="818"/>
      <c r="AJ78" s="818"/>
      <c r="AK78" s="818"/>
      <c r="AL78" s="818"/>
      <c r="AM78" s="818"/>
      <c r="AN78" s="818"/>
      <c r="AO78" s="810"/>
      <c r="AP78" s="810"/>
      <c r="AQ78" s="810"/>
      <c r="AR78" s="810"/>
      <c r="AS78" s="807"/>
      <c r="AT78" s="807"/>
      <c r="AU78" s="808"/>
      <c r="AV78" s="205"/>
    </row>
    <row r="79" spans="1:48" ht="12" customHeight="1" x14ac:dyDescent="0.25">
      <c r="A79" s="205"/>
      <c r="B79" s="205"/>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205"/>
      <c r="AR79" s="205"/>
      <c r="AS79" s="205"/>
      <c r="AT79" s="205"/>
      <c r="AU79" s="205"/>
      <c r="AV79" s="205"/>
    </row>
    <row r="80" spans="1:48" ht="12" customHeight="1" x14ac:dyDescent="0.25">
      <c r="A80" s="578" t="s">
        <v>230</v>
      </c>
      <c r="B80" s="578"/>
      <c r="C80" s="578"/>
      <c r="D80" s="578"/>
      <c r="E80" s="578"/>
      <c r="F80" s="578"/>
      <c r="G80" s="578"/>
      <c r="H80" s="578"/>
      <c r="I80" s="578"/>
      <c r="J80" s="578"/>
      <c r="K80" s="578"/>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c r="AO80" s="578"/>
      <c r="AP80" s="578"/>
      <c r="AQ80" s="578"/>
      <c r="AR80" s="578"/>
      <c r="AS80" s="578"/>
      <c r="AT80" s="578"/>
      <c r="AU80" s="578"/>
      <c r="AV80" s="578"/>
    </row>
    <row r="81" spans="40:48" ht="12" customHeight="1" x14ac:dyDescent="0.25">
      <c r="AN81" s="577" t="s">
        <v>233</v>
      </c>
      <c r="AO81" s="577"/>
      <c r="AP81" s="577"/>
      <c r="AQ81" s="577"/>
      <c r="AS81" s="788" t="s">
        <v>858</v>
      </c>
      <c r="AT81" s="788"/>
      <c r="AU81" s="788"/>
      <c r="AV81" s="788"/>
    </row>
    <row r="82" spans="40:48" ht="12" customHeight="1" x14ac:dyDescent="0.25">
      <c r="AN82" s="577"/>
      <c r="AO82" s="577"/>
      <c r="AP82" s="577"/>
      <c r="AQ82" s="577"/>
      <c r="AS82" s="788"/>
      <c r="AT82" s="788"/>
      <c r="AU82" s="788"/>
      <c r="AV82" s="788"/>
    </row>
  </sheetData>
  <sheetProtection sheet="1" objects="1" scenarios="1"/>
  <mergeCells count="109">
    <mergeCell ref="T67:W68"/>
    <mergeCell ref="Z67:AN68"/>
    <mergeCell ref="Z69:AN70"/>
    <mergeCell ref="Z71:AN72"/>
    <mergeCell ref="Z65:AN66"/>
    <mergeCell ref="T75:W76"/>
    <mergeCell ref="T69:W70"/>
    <mergeCell ref="T71:W72"/>
    <mergeCell ref="T73:W74"/>
    <mergeCell ref="AS69:AU70"/>
    <mergeCell ref="AS71:AU72"/>
    <mergeCell ref="AS75:AU76"/>
    <mergeCell ref="AO65:AR66"/>
    <mergeCell ref="AO67:AR68"/>
    <mergeCell ref="AO69:AR70"/>
    <mergeCell ref="AO71:AR72"/>
    <mergeCell ref="AO75:AR76"/>
    <mergeCell ref="Z73:AN74"/>
    <mergeCell ref="Z75:AN76"/>
    <mergeCell ref="AO73:AU74"/>
    <mergeCell ref="W21:AD22"/>
    <mergeCell ref="W25:AD26"/>
    <mergeCell ref="M21:T22"/>
    <mergeCell ref="AS55:AU56"/>
    <mergeCell ref="AS57:AU58"/>
    <mergeCell ref="AS59:AU60"/>
    <mergeCell ref="AS61:AU62"/>
    <mergeCell ref="T51:W52"/>
    <mergeCell ref="T53:W54"/>
    <mergeCell ref="T55:W56"/>
    <mergeCell ref="T57:W58"/>
    <mergeCell ref="T59:W60"/>
    <mergeCell ref="T61:W62"/>
    <mergeCell ref="B49:S50"/>
    <mergeCell ref="W31:AD32"/>
    <mergeCell ref="W34:AD35"/>
    <mergeCell ref="Z51:AN52"/>
    <mergeCell ref="A1:C3"/>
    <mergeCell ref="D1:AM3"/>
    <mergeCell ref="T63:W64"/>
    <mergeCell ref="T49:W50"/>
    <mergeCell ref="AO53:AR54"/>
    <mergeCell ref="AO55:AR56"/>
    <mergeCell ref="AO57:AR58"/>
    <mergeCell ref="AO49:AR50"/>
    <mergeCell ref="Z49:AN50"/>
    <mergeCell ref="Z53:AN54"/>
    <mergeCell ref="Z55:AN56"/>
    <mergeCell ref="Z57:AN58"/>
    <mergeCell ref="Z59:AN60"/>
    <mergeCell ref="AF25:AI26"/>
    <mergeCell ref="AF28:AI29"/>
    <mergeCell ref="AF31:AI32"/>
    <mergeCell ref="AF34:AI35"/>
    <mergeCell ref="AN1:AV3"/>
    <mergeCell ref="AO59:AR60"/>
    <mergeCell ref="A39:AV39"/>
    <mergeCell ref="AF21:AO22"/>
    <mergeCell ref="AP21:AT22"/>
    <mergeCell ref="A5:AV7"/>
    <mergeCell ref="B8:AU12"/>
    <mergeCell ref="AN81:AQ82"/>
    <mergeCell ref="AS81:AV82"/>
    <mergeCell ref="B55:S56"/>
    <mergeCell ref="B57:S58"/>
    <mergeCell ref="B59:S60"/>
    <mergeCell ref="B61:S62"/>
    <mergeCell ref="B63:S64"/>
    <mergeCell ref="AS51:AU52"/>
    <mergeCell ref="AS53:AU54"/>
    <mergeCell ref="T65:W66"/>
    <mergeCell ref="AS63:AU64"/>
    <mergeCell ref="AS65:AU66"/>
    <mergeCell ref="AS67:AU68"/>
    <mergeCell ref="AS77:AU78"/>
    <mergeCell ref="A80:AV80"/>
    <mergeCell ref="AO77:AR78"/>
    <mergeCell ref="B77:S78"/>
    <mergeCell ref="Z77:AN78"/>
    <mergeCell ref="AO51:AR52"/>
    <mergeCell ref="B67:S68"/>
    <mergeCell ref="B69:S70"/>
    <mergeCell ref="B71:S72"/>
    <mergeCell ref="B65:S66"/>
    <mergeCell ref="T77:W78"/>
    <mergeCell ref="B73:S74"/>
    <mergeCell ref="B75:S76"/>
    <mergeCell ref="B14:AU15"/>
    <mergeCell ref="B16:AU17"/>
    <mergeCell ref="B46:W47"/>
    <mergeCell ref="Z46:AU47"/>
    <mergeCell ref="M28:T29"/>
    <mergeCell ref="M31:T32"/>
    <mergeCell ref="M34:T35"/>
    <mergeCell ref="A38:AV38"/>
    <mergeCell ref="B43:AU44"/>
    <mergeCell ref="A40:C42"/>
    <mergeCell ref="D40:AM42"/>
    <mergeCell ref="AN40:AV42"/>
    <mergeCell ref="W28:AD29"/>
    <mergeCell ref="AO61:AR62"/>
    <mergeCell ref="AO63:AR64"/>
    <mergeCell ref="Z61:AN62"/>
    <mergeCell ref="Z63:AN64"/>
    <mergeCell ref="B51:S52"/>
    <mergeCell ref="AS49:AU50"/>
    <mergeCell ref="B53:S54"/>
    <mergeCell ref="W18:AD19"/>
    <mergeCell ref="M25:T26"/>
  </mergeCells>
  <conditionalFormatting sqref="B8">
    <cfRule type="cellIs" dxfId="137" priority="301" operator="equal">
      <formula>0</formula>
    </cfRule>
  </conditionalFormatting>
  <conditionalFormatting sqref="B51 B53 B55 B57 T51 T53 T55 T63 T67 T71 T75 T65 T69 T73 T77 T57 T59 T61">
    <cfRule type="cellIs" dxfId="136" priority="258" operator="equal">
      <formula>""</formula>
    </cfRule>
    <cfRule type="cellIs" dxfId="135" priority="259" operator="equal">
      <formula>0</formula>
    </cfRule>
  </conditionalFormatting>
  <conditionalFormatting sqref="B59">
    <cfRule type="cellIs" dxfId="134" priority="256" operator="equal">
      <formula>""</formula>
    </cfRule>
    <cfRule type="cellIs" dxfId="133" priority="257" operator="equal">
      <formula>0</formula>
    </cfRule>
  </conditionalFormatting>
  <conditionalFormatting sqref="B67">
    <cfRule type="cellIs" dxfId="132" priority="252" operator="equal">
      <formula>""</formula>
    </cfRule>
    <cfRule type="cellIs" dxfId="131" priority="253" operator="equal">
      <formula>0</formula>
    </cfRule>
  </conditionalFormatting>
  <conditionalFormatting sqref="B63">
    <cfRule type="cellIs" dxfId="130" priority="254" operator="equal">
      <formula>""</formula>
    </cfRule>
    <cfRule type="cellIs" dxfId="129" priority="255" operator="equal">
      <formula>0</formula>
    </cfRule>
  </conditionalFormatting>
  <conditionalFormatting sqref="B71">
    <cfRule type="cellIs" dxfId="128" priority="250" operator="equal">
      <formula>""</formula>
    </cfRule>
    <cfRule type="cellIs" dxfId="127" priority="251" operator="equal">
      <formula>0</formula>
    </cfRule>
  </conditionalFormatting>
  <conditionalFormatting sqref="B61">
    <cfRule type="cellIs" dxfId="126" priority="248" operator="equal">
      <formula>""</formula>
    </cfRule>
    <cfRule type="cellIs" dxfId="125" priority="249" operator="equal">
      <formula>0</formula>
    </cfRule>
  </conditionalFormatting>
  <conditionalFormatting sqref="B65">
    <cfRule type="cellIs" dxfId="124" priority="246" operator="equal">
      <formula>""</formula>
    </cfRule>
    <cfRule type="cellIs" dxfId="123" priority="247" operator="equal">
      <formula>0</formula>
    </cfRule>
  </conditionalFormatting>
  <conditionalFormatting sqref="B69">
    <cfRule type="cellIs" dxfId="122" priority="244" operator="equal">
      <formula>""</formula>
    </cfRule>
    <cfRule type="cellIs" dxfId="121" priority="245" operator="equal">
      <formula>0</formula>
    </cfRule>
  </conditionalFormatting>
  <conditionalFormatting sqref="B75">
    <cfRule type="cellIs" dxfId="120" priority="242" operator="equal">
      <formula>""</formula>
    </cfRule>
    <cfRule type="cellIs" dxfId="119" priority="243" operator="equal">
      <formula>0</formula>
    </cfRule>
  </conditionalFormatting>
  <conditionalFormatting sqref="B73">
    <cfRule type="cellIs" dxfId="118" priority="240" operator="equal">
      <formula>""</formula>
    </cfRule>
    <cfRule type="cellIs" dxfId="117" priority="241" operator="equal">
      <formula>0</formula>
    </cfRule>
  </conditionalFormatting>
  <conditionalFormatting sqref="B77">
    <cfRule type="cellIs" dxfId="116" priority="236" operator="equal">
      <formula>""</formula>
    </cfRule>
    <cfRule type="cellIs" dxfId="115" priority="237" operator="equal">
      <formula>0</formula>
    </cfRule>
  </conditionalFormatting>
  <conditionalFormatting sqref="B50:S50 B78:S78 B51:T51 B52:S52 B49:T49 B53:T53 B54:S54 B55:T55 T57 T59 B56:S62 T61 B63:T63 B64:S64 B65:T65 B66:S66 B67:T67 B68:S68 B69:T69 B70:S70 B71:T71 B72:S72 B73:T73 B74:S74 B75:T75 B76:S76 B77:T77">
    <cfRule type="cellIs" dxfId="114" priority="235" operator="equal">
      <formula>0</formula>
    </cfRule>
  </conditionalFormatting>
  <conditionalFormatting sqref="AO49 Z49">
    <cfRule type="cellIs" dxfId="113" priority="234" operator="equal">
      <formula>0</formula>
    </cfRule>
  </conditionalFormatting>
  <conditionalFormatting sqref="AS49">
    <cfRule type="cellIs" dxfId="112" priority="233" operator="equal">
      <formula>0</formula>
    </cfRule>
  </conditionalFormatting>
  <conditionalFormatting sqref="Z51">
    <cfRule type="cellIs" dxfId="111" priority="229" operator="equal">
      <formula>""</formula>
    </cfRule>
    <cfRule type="cellIs" dxfId="110" priority="230" operator="equal">
      <formula>0</formula>
    </cfRule>
  </conditionalFormatting>
  <conditionalFormatting sqref="Z51:AN52">
    <cfRule type="cellIs" dxfId="109" priority="228" operator="equal">
      <formula>0</formula>
    </cfRule>
  </conditionalFormatting>
  <conditionalFormatting sqref="AO51">
    <cfRule type="cellIs" dxfId="108" priority="226" operator="equal">
      <formula>""</formula>
    </cfRule>
    <cfRule type="cellIs" dxfId="107" priority="227" operator="equal">
      <formula>0</formula>
    </cfRule>
  </conditionalFormatting>
  <conditionalFormatting sqref="AO51">
    <cfRule type="cellIs" dxfId="106" priority="225" operator="equal">
      <formula>0</formula>
    </cfRule>
  </conditionalFormatting>
  <conditionalFormatting sqref="Z53">
    <cfRule type="cellIs" dxfId="105" priority="223" operator="equal">
      <formula>""</formula>
    </cfRule>
    <cfRule type="cellIs" dxfId="104" priority="224" operator="equal">
      <formula>0</formula>
    </cfRule>
  </conditionalFormatting>
  <conditionalFormatting sqref="Z53:AN54">
    <cfRule type="cellIs" dxfId="103" priority="222" operator="equal">
      <formula>0</formula>
    </cfRule>
  </conditionalFormatting>
  <conditionalFormatting sqref="Z55 Z59">
    <cfRule type="cellIs" dxfId="102" priority="220" operator="equal">
      <formula>""</formula>
    </cfRule>
    <cfRule type="cellIs" dxfId="101" priority="221" operator="equal">
      <formula>0</formula>
    </cfRule>
  </conditionalFormatting>
  <conditionalFormatting sqref="Z55:AN56 Z59:AN60">
    <cfRule type="cellIs" dxfId="100" priority="219" operator="equal">
      <formula>0</formula>
    </cfRule>
  </conditionalFormatting>
  <conditionalFormatting sqref="Z75">
    <cfRule type="cellIs" dxfId="99" priority="214" operator="equal">
      <formula>""</formula>
    </cfRule>
    <cfRule type="cellIs" dxfId="98" priority="215" operator="equal">
      <formula>0</formula>
    </cfRule>
  </conditionalFormatting>
  <conditionalFormatting sqref="Z75:AN76">
    <cfRule type="cellIs" dxfId="97" priority="213" operator="equal">
      <formula>0</formula>
    </cfRule>
  </conditionalFormatting>
  <conditionalFormatting sqref="AS53 AS57">
    <cfRule type="cellIs" dxfId="96" priority="192" operator="equal">
      <formula>0</formula>
    </cfRule>
  </conditionalFormatting>
  <conditionalFormatting sqref="Z77">
    <cfRule type="cellIs" dxfId="95" priority="211" operator="equal">
      <formula>""</formula>
    </cfRule>
    <cfRule type="cellIs" dxfId="94" priority="212" operator="equal">
      <formula>0</formula>
    </cfRule>
  </conditionalFormatting>
  <conditionalFormatting sqref="Z77:AN78">
    <cfRule type="cellIs" dxfId="93" priority="210" operator="equal">
      <formula>0</formula>
    </cfRule>
  </conditionalFormatting>
  <conditionalFormatting sqref="AO55 AO59 AO75">
    <cfRule type="cellIs" dxfId="92" priority="208" operator="equal">
      <formula>""</formula>
    </cfRule>
    <cfRule type="cellIs" dxfId="91" priority="209" operator="equal">
      <formula>0</formula>
    </cfRule>
  </conditionalFormatting>
  <conditionalFormatting sqref="AO55 AO59 AO75">
    <cfRule type="cellIs" dxfId="90" priority="207" operator="equal">
      <formula>0</formula>
    </cfRule>
  </conditionalFormatting>
  <conditionalFormatting sqref="AO53 AO57 AO77">
    <cfRule type="cellIs" dxfId="89" priority="205" operator="equal">
      <formula>""</formula>
    </cfRule>
    <cfRule type="cellIs" dxfId="88" priority="206" operator="equal">
      <formula>0</formula>
    </cfRule>
  </conditionalFormatting>
  <conditionalFormatting sqref="AO53 AO57 AO77">
    <cfRule type="cellIs" dxfId="87" priority="204" operator="equal">
      <formula>0</formula>
    </cfRule>
  </conditionalFormatting>
  <conditionalFormatting sqref="AS51">
    <cfRule type="cellIs" dxfId="86" priority="202" operator="equal">
      <formula>""</formula>
    </cfRule>
    <cfRule type="cellIs" dxfId="85" priority="203" operator="equal">
      <formula>0</formula>
    </cfRule>
  </conditionalFormatting>
  <conditionalFormatting sqref="AS51">
    <cfRule type="cellIs" dxfId="84" priority="201" operator="equal">
      <formula>0</formula>
    </cfRule>
  </conditionalFormatting>
  <conditionalFormatting sqref="AS77">
    <cfRule type="cellIs" dxfId="83" priority="199" operator="equal">
      <formula>""</formula>
    </cfRule>
    <cfRule type="cellIs" dxfId="82" priority="200" operator="equal">
      <formula>0</formula>
    </cfRule>
  </conditionalFormatting>
  <conditionalFormatting sqref="AS77">
    <cfRule type="cellIs" dxfId="81" priority="198" operator="equal">
      <formula>0</formula>
    </cfRule>
  </conditionalFormatting>
  <conditionalFormatting sqref="AS55 AS59 AS75">
    <cfRule type="cellIs" dxfId="80" priority="196" operator="equal">
      <formula>""</formula>
    </cfRule>
    <cfRule type="cellIs" dxfId="79" priority="197" operator="equal">
      <formula>0</formula>
    </cfRule>
  </conditionalFormatting>
  <conditionalFormatting sqref="AS55 AS59 AS75">
    <cfRule type="cellIs" dxfId="78" priority="195" operator="equal">
      <formula>0</formula>
    </cfRule>
  </conditionalFormatting>
  <conditionalFormatting sqref="AS53 AS57">
    <cfRule type="cellIs" dxfId="77" priority="193" operator="equal">
      <formula>""</formula>
    </cfRule>
    <cfRule type="cellIs" dxfId="76" priority="194" operator="equal">
      <formula>0</formula>
    </cfRule>
  </conditionalFormatting>
  <conditionalFormatting sqref="AO61 AO65 AO69">
    <cfRule type="cellIs" dxfId="75" priority="20" operator="equal">
      <formula>""</formula>
    </cfRule>
    <cfRule type="cellIs" dxfId="74" priority="21" operator="equal">
      <formula>0</formula>
    </cfRule>
  </conditionalFormatting>
  <conditionalFormatting sqref="AO61 AO65 AO69">
    <cfRule type="cellIs" dxfId="73" priority="19" operator="equal">
      <formula>0</formula>
    </cfRule>
  </conditionalFormatting>
  <conditionalFormatting sqref="Z57">
    <cfRule type="cellIs" dxfId="72" priority="47" operator="equal">
      <formula>""</formula>
    </cfRule>
    <cfRule type="cellIs" dxfId="71" priority="48" operator="equal">
      <formula>0</formula>
    </cfRule>
  </conditionalFormatting>
  <conditionalFormatting sqref="Z57:AN58">
    <cfRule type="cellIs" dxfId="70" priority="46" operator="equal">
      <formula>0</formula>
    </cfRule>
  </conditionalFormatting>
  <conditionalFormatting sqref="AS63 AS67 AS71">
    <cfRule type="cellIs" dxfId="69" priority="17" operator="equal">
      <formula>""</formula>
    </cfRule>
    <cfRule type="cellIs" dxfId="68" priority="18" operator="equal">
      <formula>0</formula>
    </cfRule>
  </conditionalFormatting>
  <conditionalFormatting sqref="AS63 AS67 AS71">
    <cfRule type="cellIs" dxfId="67" priority="16" operator="equal">
      <formula>0</formula>
    </cfRule>
  </conditionalFormatting>
  <conditionalFormatting sqref="AO63 AO67 AO71">
    <cfRule type="cellIs" dxfId="66" priority="23" operator="equal">
      <formula>""</formula>
    </cfRule>
    <cfRule type="cellIs" dxfId="65" priority="24" operator="equal">
      <formula>0</formula>
    </cfRule>
  </conditionalFormatting>
  <conditionalFormatting sqref="AO63 AO67 AO71">
    <cfRule type="cellIs" dxfId="64" priority="22" operator="equal">
      <formula>0</formula>
    </cfRule>
  </conditionalFormatting>
  <conditionalFormatting sqref="AS61 AS65 AS69">
    <cfRule type="cellIs" dxfId="63" priority="13" operator="equal">
      <formula>0</formula>
    </cfRule>
  </conditionalFormatting>
  <conditionalFormatting sqref="AS61 AS65 AS69">
    <cfRule type="cellIs" dxfId="62" priority="14" operator="equal">
      <formula>""</formula>
    </cfRule>
    <cfRule type="cellIs" dxfId="61" priority="15" operator="equal">
      <formula>0</formula>
    </cfRule>
  </conditionalFormatting>
  <conditionalFormatting sqref="Z61 Z65 Z69">
    <cfRule type="cellIs" dxfId="60" priority="11" operator="equal">
      <formula>""</formula>
    </cfRule>
    <cfRule type="cellIs" dxfId="59" priority="12" operator="equal">
      <formula>0</formula>
    </cfRule>
  </conditionalFormatting>
  <conditionalFormatting sqref="Z61:AN62 Z65:AN66 Z69:AN70">
    <cfRule type="cellIs" dxfId="58" priority="10" operator="equal">
      <formula>0</formula>
    </cfRule>
  </conditionalFormatting>
  <conditionalFormatting sqref="Z63 Z67 Z71">
    <cfRule type="cellIs" dxfId="57" priority="26" operator="equal">
      <formula>""</formula>
    </cfRule>
    <cfRule type="cellIs" dxfId="56" priority="27" operator="equal">
      <formula>0</formula>
    </cfRule>
  </conditionalFormatting>
  <conditionalFormatting sqref="Z63:AN64 Z67:AN68 Z71:AN72">
    <cfRule type="cellIs" dxfId="55" priority="25" operator="equal">
      <formula>0</formula>
    </cfRule>
  </conditionalFormatting>
  <conditionalFormatting sqref="AO73">
    <cfRule type="cellIs" dxfId="54" priority="8" operator="equal">
      <formula>""</formula>
    </cfRule>
    <cfRule type="cellIs" dxfId="53" priority="9" operator="equal">
      <formula>0</formula>
    </cfRule>
  </conditionalFormatting>
  <conditionalFormatting sqref="AO73">
    <cfRule type="cellIs" dxfId="52" priority="7" operator="equal">
      <formula>0</formula>
    </cfRule>
  </conditionalFormatting>
  <conditionalFormatting sqref="Z73">
    <cfRule type="cellIs" dxfId="51" priority="2" operator="equal">
      <formula>""</formula>
    </cfRule>
    <cfRule type="cellIs" dxfId="50" priority="3" operator="equal">
      <formula>0</formula>
    </cfRule>
  </conditionalFormatting>
  <conditionalFormatting sqref="Z73:AN74">
    <cfRule type="cellIs" dxfId="49" priority="1" operator="equal">
      <formula>0</formula>
    </cfRule>
  </conditionalFormatting>
  <hyperlinks>
    <hyperlink ref="AN81:AQ82" location="'Mise en oeuvre'!Zone_d_impression" tooltip="Mise en Oeuvre" display="précédent"/>
    <hyperlink ref="AS81:AV82" location="'Page de garde'!Zone_d_impression" tooltip="Accueil" display="Retour accueil"/>
  </hyperlinks>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2" id="{D84DB70F-BD6A-4599-AAC1-8AE00A7A7781}">
            <xm:f>Table!$G$11=1</xm:f>
            <x14:dxf>
              <font>
                <color theme="0"/>
              </font>
              <fill>
                <patternFill>
                  <bgColor theme="0"/>
                </patternFill>
              </fill>
              <border>
                <left/>
                <right/>
                <top/>
                <bottom/>
                <vertical/>
                <horizontal/>
              </border>
            </x14:dxf>
          </x14:cfRule>
          <xm:sqref>A80:AV80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178"/>
  <sheetViews>
    <sheetView showGridLines="0" zoomScale="124" zoomScaleNormal="124" workbookViewId="0">
      <selection activeCell="AV28" sqref="AV28"/>
    </sheetView>
  </sheetViews>
  <sheetFormatPr baseColWidth="10" defaultColWidth="2.7109375" defaultRowHeight="12" customHeight="1" x14ac:dyDescent="0.25"/>
  <cols>
    <col min="1" max="48" width="2.7109375" style="80"/>
    <col min="49" max="58" width="2.7109375" style="91"/>
    <col min="59" max="61" width="2.7109375" style="81"/>
    <col min="62" max="66" width="2.7109375" style="91"/>
    <col min="67" max="16384" width="2.7109375" style="81"/>
  </cols>
  <sheetData>
    <row r="1" spans="1:56" ht="12" customHeight="1" thickTop="1" x14ac:dyDescent="0.25">
      <c r="A1" s="411"/>
      <c r="B1" s="411"/>
      <c r="C1" s="411"/>
      <c r="D1" s="412" t="str">
        <f>'Page de garde'!D1:AM3</f>
        <v>Appel à projets commun 2022</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967" t="s">
        <v>782</v>
      </c>
      <c r="AO1" s="968"/>
      <c r="AP1" s="968"/>
      <c r="AQ1" s="968"/>
      <c r="AR1" s="968"/>
      <c r="AS1" s="968"/>
      <c r="AT1" s="968"/>
      <c r="AU1" s="968"/>
      <c r="AV1" s="969"/>
    </row>
    <row r="2" spans="1:56" ht="12" customHeight="1" x14ac:dyDescent="0.25">
      <c r="A2" s="411"/>
      <c r="B2" s="411"/>
      <c r="C2" s="411"/>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970"/>
      <c r="AO2" s="464"/>
      <c r="AP2" s="464"/>
      <c r="AQ2" s="464"/>
      <c r="AR2" s="464"/>
      <c r="AS2" s="464"/>
      <c r="AT2" s="464"/>
      <c r="AU2" s="464"/>
      <c r="AV2" s="971"/>
      <c r="AZ2" s="91" t="s">
        <v>795</v>
      </c>
    </row>
    <row r="3" spans="1:56" ht="12" customHeight="1" thickBot="1" x14ac:dyDescent="0.3">
      <c r="A3" s="411"/>
      <c r="B3" s="411"/>
      <c r="C3" s="411"/>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972"/>
      <c r="AO3" s="973"/>
      <c r="AP3" s="973"/>
      <c r="AQ3" s="973"/>
      <c r="AR3" s="973"/>
      <c r="AS3" s="973"/>
      <c r="AT3" s="973"/>
      <c r="AU3" s="973"/>
      <c r="AV3" s="974"/>
      <c r="AZ3" s="91" t="s">
        <v>796</v>
      </c>
    </row>
    <row r="4" spans="1:56" ht="12" customHeight="1" thickTop="1" x14ac:dyDescent="0.25">
      <c r="A4" s="1062" t="str">
        <f>CONCATENATE("ANNEE ", Identification!J5)</f>
        <v>ANNEE 2022</v>
      </c>
      <c r="B4" s="1062"/>
      <c r="C4" s="1062"/>
      <c r="D4" s="1062"/>
      <c r="E4" s="1062"/>
      <c r="F4" s="1062"/>
      <c r="G4" s="1062"/>
      <c r="H4" s="1062"/>
      <c r="I4" s="1062"/>
      <c r="J4" s="1062"/>
      <c r="K4" s="1062"/>
      <c r="L4" s="1062"/>
      <c r="M4" s="1062"/>
      <c r="N4" s="1062"/>
      <c r="O4" s="1062"/>
      <c r="P4" s="1062"/>
      <c r="Q4" s="1062"/>
      <c r="R4" s="1062"/>
      <c r="S4" s="1062"/>
      <c r="T4" s="1062"/>
      <c r="U4" s="1062"/>
      <c r="V4" s="1062"/>
      <c r="W4" s="1062"/>
      <c r="X4" s="1062"/>
      <c r="Y4" s="1062"/>
      <c r="Z4" s="1062"/>
      <c r="AA4" s="1062"/>
      <c r="AB4" s="1062"/>
      <c r="AC4" s="1062"/>
      <c r="AD4" s="1062"/>
      <c r="AE4" s="1062"/>
      <c r="AF4" s="1062"/>
      <c r="AG4" s="1062"/>
      <c r="AH4" s="1062"/>
      <c r="AI4" s="1062"/>
      <c r="AJ4" s="1062"/>
      <c r="AK4" s="1062"/>
      <c r="AL4" s="1062"/>
      <c r="AM4" s="1062"/>
      <c r="AN4" s="1062"/>
      <c r="AO4" s="1062"/>
      <c r="AP4" s="1062"/>
      <c r="AQ4" s="1062"/>
      <c r="AR4" s="1062"/>
      <c r="AS4" s="1062"/>
      <c r="AT4" s="1062"/>
      <c r="AU4" s="1062"/>
      <c r="AV4" s="1062"/>
    </row>
    <row r="5" spans="1:56" ht="12" customHeight="1" x14ac:dyDescent="0.25">
      <c r="A5" s="1062"/>
      <c r="B5" s="1062"/>
      <c r="C5" s="1062"/>
      <c r="D5" s="1062"/>
      <c r="E5" s="1062"/>
      <c r="F5" s="1062"/>
      <c r="G5" s="1062"/>
      <c r="H5" s="1062"/>
      <c r="I5" s="1062"/>
      <c r="J5" s="1062"/>
      <c r="K5" s="1062"/>
      <c r="L5" s="1062"/>
      <c r="M5" s="1062"/>
      <c r="N5" s="1062"/>
      <c r="O5" s="1062"/>
      <c r="P5" s="1062"/>
      <c r="Q5" s="1062"/>
      <c r="R5" s="1062"/>
      <c r="S5" s="1062"/>
      <c r="T5" s="1062"/>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c r="AT5" s="1062"/>
      <c r="AU5" s="1062"/>
      <c r="AV5" s="1062"/>
    </row>
    <row r="6" spans="1:56" ht="12" customHeight="1" thickBot="1" x14ac:dyDescent="0.3">
      <c r="A6" s="1062"/>
      <c r="B6" s="1062"/>
      <c r="C6" s="1062"/>
      <c r="D6" s="1062"/>
      <c r="E6" s="1062"/>
      <c r="F6" s="1062"/>
      <c r="G6" s="1062"/>
      <c r="H6" s="1062"/>
      <c r="I6" s="1062"/>
      <c r="J6" s="1062"/>
      <c r="K6" s="1062"/>
      <c r="L6" s="1062"/>
      <c r="M6" s="1062"/>
      <c r="N6" s="1062"/>
      <c r="O6" s="1062"/>
      <c r="P6" s="1062"/>
      <c r="Q6" s="1062"/>
      <c r="R6" s="1062"/>
      <c r="S6" s="1062"/>
      <c r="T6" s="1062"/>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c r="AT6" s="1062"/>
      <c r="AU6" s="1062"/>
      <c r="AV6" s="1062"/>
    </row>
    <row r="7" spans="1:56" ht="12" customHeight="1" x14ac:dyDescent="0.25">
      <c r="A7"/>
      <c r="B7" s="611" t="s">
        <v>783</v>
      </c>
      <c r="C7" s="612"/>
      <c r="D7" s="612"/>
      <c r="E7" s="612"/>
      <c r="F7" s="612"/>
      <c r="G7" s="612"/>
      <c r="H7" s="612"/>
      <c r="I7" s="612"/>
      <c r="J7" s="612"/>
      <c r="K7" s="612"/>
      <c r="L7" s="612"/>
      <c r="M7" s="612"/>
      <c r="N7" s="612"/>
      <c r="O7" s="612"/>
      <c r="P7" s="612"/>
      <c r="Q7" s="612"/>
      <c r="R7" s="612"/>
      <c r="S7" s="612"/>
      <c r="T7" s="612"/>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c r="AS7" s="612"/>
      <c r="AT7" s="612"/>
      <c r="AU7" s="613"/>
      <c r="AV7"/>
    </row>
    <row r="8" spans="1:56" ht="12" customHeight="1" x14ac:dyDescent="0.25">
      <c r="A8"/>
      <c r="B8" s="614"/>
      <c r="C8" s="615"/>
      <c r="D8" s="615"/>
      <c r="E8" s="615"/>
      <c r="F8" s="615"/>
      <c r="G8" s="615"/>
      <c r="H8" s="615"/>
      <c r="I8" s="615"/>
      <c r="J8" s="615"/>
      <c r="K8" s="615"/>
      <c r="L8" s="615"/>
      <c r="M8" s="615"/>
      <c r="N8" s="615"/>
      <c r="O8" s="615"/>
      <c r="P8" s="615"/>
      <c r="Q8" s="615"/>
      <c r="R8" s="615"/>
      <c r="S8" s="615"/>
      <c r="T8" s="615"/>
      <c r="U8" s="615"/>
      <c r="V8" s="615"/>
      <c r="W8" s="615"/>
      <c r="X8" s="615"/>
      <c r="Y8" s="615"/>
      <c r="Z8" s="615"/>
      <c r="AA8" s="615"/>
      <c r="AB8" s="615"/>
      <c r="AC8" s="615"/>
      <c r="AD8" s="615"/>
      <c r="AE8" s="615"/>
      <c r="AF8" s="615"/>
      <c r="AG8" s="615"/>
      <c r="AH8" s="615"/>
      <c r="AI8" s="615"/>
      <c r="AJ8" s="615"/>
      <c r="AK8" s="615"/>
      <c r="AL8" s="615"/>
      <c r="AM8" s="615"/>
      <c r="AN8" s="615"/>
      <c r="AO8" s="615"/>
      <c r="AP8" s="615"/>
      <c r="AQ8" s="615"/>
      <c r="AR8" s="615"/>
      <c r="AS8" s="615"/>
      <c r="AT8" s="615"/>
      <c r="AU8" s="616"/>
      <c r="AV8"/>
    </row>
    <row r="9" spans="1:56" ht="12" customHeight="1" x14ac:dyDescent="0.25">
      <c r="A9"/>
      <c r="B9" s="614"/>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c r="AT9" s="615"/>
      <c r="AU9" s="616"/>
      <c r="AV9"/>
    </row>
    <row r="10" spans="1:56" ht="12" customHeight="1" x14ac:dyDescent="0.25">
      <c r="A10"/>
      <c r="B10" s="614"/>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c r="AT10" s="615"/>
      <c r="AU10" s="616"/>
      <c r="AV10"/>
    </row>
    <row r="11" spans="1:56" ht="12" customHeight="1" thickBot="1" x14ac:dyDescent="0.3">
      <c r="A11"/>
      <c r="B11" s="617"/>
      <c r="C11" s="618"/>
      <c r="D11" s="618"/>
      <c r="E11" s="618"/>
      <c r="F11" s="618"/>
      <c r="G11" s="618"/>
      <c r="H11" s="618"/>
      <c r="I11" s="618"/>
      <c r="J11" s="618"/>
      <c r="K11" s="618"/>
      <c r="L11" s="618"/>
      <c r="M11" s="618"/>
      <c r="N11" s="618"/>
      <c r="O11" s="618"/>
      <c r="P11" s="618"/>
      <c r="Q11" s="618"/>
      <c r="R11" s="618"/>
      <c r="S11" s="618"/>
      <c r="T11" s="618"/>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c r="AT11" s="618"/>
      <c r="AU11" s="619"/>
      <c r="AV11"/>
    </row>
    <row r="12" spans="1:56" ht="12" customHeight="1"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row>
    <row r="13" spans="1:56" ht="12"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row>
    <row r="14" spans="1:56" ht="12" customHeight="1" x14ac:dyDescent="0.25">
      <c r="A14"/>
      <c r="B14"/>
      <c r="C14"/>
      <c r="D14"/>
      <c r="E14" s="1063" t="s">
        <v>784</v>
      </c>
      <c r="F14" s="1063"/>
      <c r="G14" s="1063"/>
      <c r="H14" s="1063"/>
      <c r="I14" s="1063"/>
      <c r="J14" s="1063"/>
      <c r="K14" s="1063"/>
      <c r="L14" s="1063"/>
      <c r="M14" s="1063"/>
      <c r="N14" s="1063"/>
      <c r="O14" s="1063"/>
      <c r="P14" s="1063"/>
      <c r="Q14" s="1063"/>
      <c r="R14" s="1063"/>
      <c r="S14" s="1063"/>
      <c r="T14" s="1063"/>
      <c r="U14" s="1063"/>
      <c r="V14" s="1063"/>
      <c r="W14" s="1063"/>
      <c r="X14" s="1063"/>
      <c r="Y14" s="1063"/>
      <c r="Z14" s="1063"/>
      <c r="AA14" s="1063"/>
      <c r="AB14" s="1063"/>
      <c r="AC14" s="1063"/>
      <c r="AD14" s="1063"/>
      <c r="AE14" s="1063"/>
      <c r="AF14" s="1063"/>
      <c r="AG14" s="1063"/>
      <c r="AH14" s="1063"/>
      <c r="AI14" s="1063"/>
      <c r="AJ14" s="1063"/>
      <c r="AK14" s="1063"/>
      <c r="AL14" s="1063"/>
      <c r="AM14" s="1063"/>
      <c r="AN14" s="1063"/>
      <c r="AO14" s="1063"/>
      <c r="AP14" s="1063"/>
      <c r="AQ14" s="1063"/>
      <c r="AR14" s="1063"/>
      <c r="AS14" s="1063"/>
      <c r="AT14" s="1063"/>
      <c r="AU14" s="1063"/>
      <c r="AV14"/>
      <c r="AX14" s="975"/>
      <c r="AY14" s="975"/>
      <c r="AZ14" s="975"/>
      <c r="BA14" s="975"/>
      <c r="BB14" s="975"/>
      <c r="BC14" s="975"/>
      <c r="BD14" s="92"/>
    </row>
    <row r="15" spans="1:56" ht="12" customHeight="1" x14ac:dyDescent="0.25">
      <c r="A15"/>
      <c r="B15"/>
      <c r="C15"/>
      <c r="D15" s="71"/>
      <c r="E15" s="1063"/>
      <c r="F15" s="1063"/>
      <c r="G15" s="1063"/>
      <c r="H15" s="1063"/>
      <c r="I15" s="1063"/>
      <c r="J15" s="1063"/>
      <c r="K15" s="1063"/>
      <c r="L15" s="1063"/>
      <c r="M15" s="1063"/>
      <c r="N15" s="1063"/>
      <c r="O15" s="1063"/>
      <c r="P15" s="1063"/>
      <c r="Q15" s="1063"/>
      <c r="R15" s="1063"/>
      <c r="S15" s="1063"/>
      <c r="T15" s="1063"/>
      <c r="U15" s="1063"/>
      <c r="V15" s="1063"/>
      <c r="W15" s="1063"/>
      <c r="X15" s="1063"/>
      <c r="Y15" s="1063"/>
      <c r="Z15" s="1063"/>
      <c r="AA15" s="1063"/>
      <c r="AB15" s="1063"/>
      <c r="AC15" s="1063"/>
      <c r="AD15" s="1063"/>
      <c r="AE15" s="1063"/>
      <c r="AF15" s="1063"/>
      <c r="AG15" s="1063"/>
      <c r="AH15" s="1063"/>
      <c r="AI15" s="1063"/>
      <c r="AJ15" s="1063"/>
      <c r="AK15" s="1063"/>
      <c r="AL15" s="1063"/>
      <c r="AM15" s="1063"/>
      <c r="AN15" s="1063"/>
      <c r="AO15" s="1063"/>
      <c r="AP15" s="1063"/>
      <c r="AQ15" s="1063"/>
      <c r="AR15" s="1063"/>
      <c r="AS15" s="1063"/>
      <c r="AT15" s="1063"/>
      <c r="AU15" s="1063"/>
      <c r="AV15"/>
      <c r="AX15" s="975"/>
      <c r="AY15" s="975"/>
      <c r="AZ15" s="975"/>
      <c r="BA15" s="975"/>
      <c r="BB15" s="975"/>
      <c r="BC15" s="975"/>
      <c r="BD15" s="92"/>
    </row>
    <row r="16" spans="1:56" ht="12" customHeight="1" x14ac:dyDescent="0.25">
      <c r="A16"/>
      <c r="B16"/>
      <c r="C16"/>
      <c r="D16"/>
      <c r="E16" s="1063"/>
      <c r="F16" s="1063"/>
      <c r="G16" s="1063"/>
      <c r="H16" s="1063"/>
      <c r="I16" s="1063"/>
      <c r="J16" s="1063"/>
      <c r="K16" s="1063"/>
      <c r="L16" s="1063"/>
      <c r="M16" s="1063"/>
      <c r="N16" s="1063"/>
      <c r="O16" s="1063"/>
      <c r="P16" s="1063"/>
      <c r="Q16" s="1063"/>
      <c r="R16" s="1063"/>
      <c r="S16" s="1063"/>
      <c r="T16" s="1063"/>
      <c r="U16" s="1063"/>
      <c r="V16" s="1063"/>
      <c r="W16" s="1063"/>
      <c r="X16" s="1063"/>
      <c r="Y16" s="1063"/>
      <c r="Z16" s="1063"/>
      <c r="AA16" s="1063"/>
      <c r="AB16" s="1063"/>
      <c r="AC16" s="1063"/>
      <c r="AD16" s="1063"/>
      <c r="AE16" s="1063"/>
      <c r="AF16" s="1063"/>
      <c r="AG16" s="1063"/>
      <c r="AH16" s="1063"/>
      <c r="AI16" s="1063"/>
      <c r="AJ16" s="1063"/>
      <c r="AK16" s="1063"/>
      <c r="AL16" s="1063"/>
      <c r="AM16" s="1063"/>
      <c r="AN16" s="1063"/>
      <c r="AO16" s="1063"/>
      <c r="AP16" s="1063"/>
      <c r="AQ16" s="1063"/>
      <c r="AR16" s="1063"/>
      <c r="AS16" s="1063"/>
      <c r="AT16" s="1063"/>
      <c r="AU16" s="1063"/>
      <c r="AV16" s="78"/>
    </row>
    <row r="17" spans="1:58" ht="12" customHeight="1"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s="78"/>
    </row>
    <row r="18" spans="1:58" ht="12" customHeight="1" x14ac:dyDescent="0.25">
      <c r="A18"/>
      <c r="B18"/>
      <c r="C18"/>
      <c r="D18"/>
      <c r="E18"/>
      <c r="F18" s="1064" t="s">
        <v>785</v>
      </c>
      <c r="G18" s="1065"/>
      <c r="H18" s="1065"/>
      <c r="I18" s="1065"/>
      <c r="J18" s="1065"/>
      <c r="K18" s="1065"/>
      <c r="L18" s="1065"/>
      <c r="M18" s="1065"/>
      <c r="N18" s="1066"/>
      <c r="O18"/>
      <c r="P18" s="1076" t="e">
        <f>VLOOKUP(AX18,[1]Projet!$A:$E,5,FALSE)</f>
        <v>#N/A</v>
      </c>
      <c r="Q18" s="1077"/>
      <c r="R18"/>
      <c r="S18"/>
      <c r="T18"/>
      <c r="U18"/>
      <c r="V18"/>
      <c r="W18" s="1064" t="s">
        <v>793</v>
      </c>
      <c r="X18" s="1065"/>
      <c r="Y18" s="1065"/>
      <c r="Z18" s="1065"/>
      <c r="AA18" s="1065"/>
      <c r="AB18" s="1065"/>
      <c r="AC18" s="1065"/>
      <c r="AD18" s="1065"/>
      <c r="AE18" s="1066"/>
      <c r="AF18"/>
      <c r="AG18" s="1080" t="e">
        <f>VLOOKUP(AX18,[1]Projet!$A:$E,4,FALSE)</f>
        <v>#N/A</v>
      </c>
      <c r="AH18" s="1081"/>
      <c r="AI18" s="1081"/>
      <c r="AJ18" s="1081"/>
      <c r="AK18" s="1082"/>
      <c r="AL18"/>
      <c r="AM18"/>
      <c r="AN18"/>
      <c r="AO18"/>
      <c r="AP18"/>
      <c r="AQ18"/>
      <c r="AR18"/>
      <c r="AS18"/>
      <c r="AT18"/>
      <c r="AU18"/>
      <c r="AV18" s="78"/>
      <c r="AX18" s="1086" t="str">
        <f>CONCATENATE(P24,P21)</f>
        <v>00</v>
      </c>
      <c r="AY18" s="1086"/>
      <c r="AZ18" s="975"/>
      <c r="BA18" s="975"/>
      <c r="BB18" s="975"/>
      <c r="BC18" s="975"/>
      <c r="BD18" s="92"/>
    </row>
    <row r="19" spans="1:58" ht="12" customHeight="1" x14ac:dyDescent="0.25">
      <c r="A19"/>
      <c r="B19"/>
      <c r="C19"/>
      <c r="D19" s="71"/>
      <c r="E19" s="71"/>
      <c r="F19" s="1067"/>
      <c r="G19" s="1068"/>
      <c r="H19" s="1068"/>
      <c r="I19" s="1068"/>
      <c r="J19" s="1068"/>
      <c r="K19" s="1068"/>
      <c r="L19" s="1068"/>
      <c r="M19" s="1068"/>
      <c r="N19" s="1069"/>
      <c r="O19"/>
      <c r="P19" s="1078"/>
      <c r="Q19" s="1079"/>
      <c r="R19"/>
      <c r="S19"/>
      <c r="T19"/>
      <c r="U19"/>
      <c r="V19"/>
      <c r="W19" s="1067"/>
      <c r="X19" s="1068"/>
      <c r="Y19" s="1068"/>
      <c r="Z19" s="1068"/>
      <c r="AA19" s="1068"/>
      <c r="AB19" s="1068"/>
      <c r="AC19" s="1068"/>
      <c r="AD19" s="1068"/>
      <c r="AE19" s="1069"/>
      <c r="AF19"/>
      <c r="AG19" s="1083"/>
      <c r="AH19" s="1084"/>
      <c r="AI19" s="1084"/>
      <c r="AJ19" s="1084"/>
      <c r="AK19" s="1085"/>
      <c r="AL19"/>
      <c r="AM19"/>
      <c r="AN19"/>
      <c r="AO19"/>
      <c r="AP19"/>
      <c r="AQ19"/>
      <c r="AR19"/>
      <c r="AS19"/>
      <c r="AT19"/>
      <c r="AU19"/>
      <c r="AV19" s="79"/>
      <c r="AX19" s="1086"/>
      <c r="AY19" s="1086"/>
      <c r="AZ19" s="975"/>
      <c r="BA19" s="975"/>
      <c r="BB19" s="975"/>
      <c r="BC19" s="975"/>
      <c r="BD19" s="92"/>
    </row>
    <row r="20" spans="1:58" ht="12" customHeight="1"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s="79"/>
      <c r="AV20" s="79"/>
    </row>
    <row r="21" spans="1:58" ht="12" customHeight="1" x14ac:dyDescent="0.25">
      <c r="A21"/>
      <c r="B21"/>
      <c r="C21"/>
      <c r="D21"/>
      <c r="E21"/>
      <c r="F21" s="1064" t="s">
        <v>786</v>
      </c>
      <c r="G21" s="1065"/>
      <c r="H21" s="1065"/>
      <c r="I21" s="1065"/>
      <c r="J21" s="1065"/>
      <c r="K21" s="1065"/>
      <c r="L21" s="1065"/>
      <c r="M21" s="1065"/>
      <c r="N21" s="1066"/>
      <c r="O21"/>
      <c r="P21" s="1070">
        <f>Identification!B10</f>
        <v>0</v>
      </c>
      <c r="Q21" s="1071"/>
      <c r="R21" s="1071"/>
      <c r="S21" s="1071"/>
      <c r="T21" s="1071"/>
      <c r="U21" s="1071"/>
      <c r="V21" s="1071"/>
      <c r="W21" s="1071"/>
      <c r="X21" s="1071"/>
      <c r="Y21" s="1071"/>
      <c r="Z21" s="1071"/>
      <c r="AA21" s="1071"/>
      <c r="AB21" s="1071"/>
      <c r="AC21" s="1071"/>
      <c r="AD21" s="1071"/>
      <c r="AE21" s="1071"/>
      <c r="AF21" s="1071"/>
      <c r="AG21" s="1071"/>
      <c r="AH21" s="1071"/>
      <c r="AI21" s="1071"/>
      <c r="AJ21" s="1071"/>
      <c r="AK21" s="1071"/>
      <c r="AL21" s="1071"/>
      <c r="AM21" s="1071"/>
      <c r="AN21" s="1071"/>
      <c r="AO21" s="1071"/>
      <c r="AP21" s="1071"/>
      <c r="AQ21" s="1071"/>
      <c r="AR21" s="1071"/>
      <c r="AS21" s="1071"/>
      <c r="AT21" s="1071"/>
      <c r="AU21" s="1072"/>
      <c r="AV21"/>
      <c r="AZ21" s="975"/>
      <c r="BA21" s="975"/>
    </row>
    <row r="22" spans="1:58" ht="12" customHeight="1" x14ac:dyDescent="0.25">
      <c r="A22"/>
      <c r="B22"/>
      <c r="C22"/>
      <c r="D22" s="71"/>
      <c r="E22" s="71"/>
      <c r="F22" s="1067"/>
      <c r="G22" s="1068"/>
      <c r="H22" s="1068"/>
      <c r="I22" s="1068"/>
      <c r="J22" s="1068"/>
      <c r="K22" s="1068"/>
      <c r="L22" s="1068"/>
      <c r="M22" s="1068"/>
      <c r="N22" s="1069"/>
      <c r="O22"/>
      <c r="P22" s="1073"/>
      <c r="Q22" s="1074"/>
      <c r="R22" s="1074"/>
      <c r="S22" s="1074"/>
      <c r="T22" s="1074"/>
      <c r="U22" s="1074"/>
      <c r="V22" s="1074"/>
      <c r="W22" s="1074"/>
      <c r="X22" s="1074"/>
      <c r="Y22" s="1074"/>
      <c r="Z22" s="1074"/>
      <c r="AA22" s="1074"/>
      <c r="AB22" s="1074"/>
      <c r="AC22" s="1074"/>
      <c r="AD22" s="1074"/>
      <c r="AE22" s="1074"/>
      <c r="AF22" s="1074"/>
      <c r="AG22" s="1074"/>
      <c r="AH22" s="1074"/>
      <c r="AI22" s="1074"/>
      <c r="AJ22" s="1074"/>
      <c r="AK22" s="1074"/>
      <c r="AL22" s="1074"/>
      <c r="AM22" s="1074"/>
      <c r="AN22" s="1074"/>
      <c r="AO22" s="1074"/>
      <c r="AP22" s="1074"/>
      <c r="AQ22" s="1074"/>
      <c r="AR22" s="1074"/>
      <c r="AS22" s="1074"/>
      <c r="AT22" s="1074"/>
      <c r="AU22" s="1075"/>
      <c r="AV22"/>
      <c r="AZ22" s="975"/>
      <c r="BA22" s="975"/>
    </row>
    <row r="23" spans="1:58" ht="12" customHeight="1" x14ac:dyDescent="0.25">
      <c r="A23"/>
      <c r="B23"/>
      <c r="C23"/>
      <c r="D23" s="71"/>
      <c r="E23" s="71"/>
      <c r="F23"/>
      <c r="G23"/>
      <c r="H23"/>
      <c r="I23"/>
      <c r="J23"/>
      <c r="K23"/>
      <c r="L23"/>
      <c r="M23"/>
      <c r="N23"/>
      <c r="O23"/>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101"/>
      <c r="AV23"/>
      <c r="AW23" s="93"/>
      <c r="AX23" s="93"/>
    </row>
    <row r="24" spans="1:58" ht="12" customHeight="1" x14ac:dyDescent="0.25">
      <c r="A24"/>
      <c r="B24"/>
      <c r="C24"/>
      <c r="D24" s="71"/>
      <c r="E24" s="71"/>
      <c r="F24" s="1064" t="s">
        <v>787</v>
      </c>
      <c r="G24" s="1065"/>
      <c r="H24" s="1065"/>
      <c r="I24" s="1065"/>
      <c r="J24" s="1065"/>
      <c r="K24" s="1065"/>
      <c r="L24" s="1065"/>
      <c r="M24" s="1065"/>
      <c r="N24" s="1066"/>
      <c r="O24"/>
      <c r="P24" s="1070">
        <f>Identification!N26</f>
        <v>0</v>
      </c>
      <c r="Q24" s="1071"/>
      <c r="R24" s="1071"/>
      <c r="S24" s="1071"/>
      <c r="T24" s="1071"/>
      <c r="U24" s="1071"/>
      <c r="V24" s="1071"/>
      <c r="W24" s="1071"/>
      <c r="X24" s="1071"/>
      <c r="Y24" s="1071"/>
      <c r="Z24" s="1071"/>
      <c r="AA24" s="1071"/>
      <c r="AB24" s="1071"/>
      <c r="AC24" s="1071"/>
      <c r="AD24" s="1071"/>
      <c r="AE24" s="1071"/>
      <c r="AF24" s="1071"/>
      <c r="AG24" s="1071"/>
      <c r="AH24" s="1071"/>
      <c r="AI24" s="1071"/>
      <c r="AJ24" s="1071"/>
      <c r="AK24" s="1071"/>
      <c r="AL24" s="1071"/>
      <c r="AM24" s="1071"/>
      <c r="AN24" s="1071"/>
      <c r="AO24" s="1071"/>
      <c r="AP24" s="1071"/>
      <c r="AQ24" s="1071"/>
      <c r="AR24" s="1071"/>
      <c r="AS24" s="1071"/>
      <c r="AT24" s="1071"/>
      <c r="AU24" s="1072"/>
      <c r="AV24"/>
    </row>
    <row r="25" spans="1:58" ht="12" customHeight="1" x14ac:dyDescent="0.25">
      <c r="A25"/>
      <c r="B25"/>
      <c r="C25"/>
      <c r="D25" s="71"/>
      <c r="E25" s="71"/>
      <c r="F25" s="1067"/>
      <c r="G25" s="1068"/>
      <c r="H25" s="1068"/>
      <c r="I25" s="1068"/>
      <c r="J25" s="1068"/>
      <c r="K25" s="1068"/>
      <c r="L25" s="1068"/>
      <c r="M25" s="1068"/>
      <c r="N25" s="1069"/>
      <c r="O25"/>
      <c r="P25" s="1073"/>
      <c r="Q25" s="1074"/>
      <c r="R25" s="1074"/>
      <c r="S25" s="1074"/>
      <c r="T25" s="1074"/>
      <c r="U25" s="1074"/>
      <c r="V25" s="1074"/>
      <c r="W25" s="1074"/>
      <c r="X25" s="1074"/>
      <c r="Y25" s="1074"/>
      <c r="Z25" s="1074"/>
      <c r="AA25" s="1074"/>
      <c r="AB25" s="1074"/>
      <c r="AC25" s="1074"/>
      <c r="AD25" s="1074"/>
      <c r="AE25" s="1074"/>
      <c r="AF25" s="1074"/>
      <c r="AG25" s="1074"/>
      <c r="AH25" s="1074"/>
      <c r="AI25" s="1074"/>
      <c r="AJ25" s="1074"/>
      <c r="AK25" s="1074"/>
      <c r="AL25" s="1074"/>
      <c r="AM25" s="1074"/>
      <c r="AN25" s="1074"/>
      <c r="AO25" s="1074"/>
      <c r="AP25" s="1074"/>
      <c r="AQ25" s="1074"/>
      <c r="AR25" s="1074"/>
      <c r="AS25" s="1074"/>
      <c r="AT25" s="1074"/>
      <c r="AU25" s="1075"/>
      <c r="AV25"/>
    </row>
    <row r="26" spans="1:58" ht="12" customHeight="1" x14ac:dyDescent="0.25">
      <c r="A26"/>
      <c r="B26"/>
      <c r="C26"/>
      <c r="D26" s="71"/>
      <c r="E26" s="71"/>
      <c r="F26" s="71"/>
      <c r="G26" s="71"/>
      <c r="H26" s="71"/>
      <c r="I26" s="71"/>
      <c r="J26" s="71"/>
      <c r="K26" s="71"/>
      <c r="L26" s="71"/>
      <c r="M26" s="71"/>
      <c r="N26" s="71"/>
      <c r="O26" s="71"/>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c r="AW26" s="93"/>
      <c r="AX26" s="93"/>
      <c r="AY26" s="93"/>
      <c r="AZ26" s="93"/>
      <c r="BA26" s="93"/>
      <c r="BB26" s="93"/>
      <c r="BC26" s="93"/>
      <c r="BD26" s="93"/>
      <c r="BE26" s="93"/>
    </row>
    <row r="27" spans="1:58" ht="12" customHeight="1" x14ac:dyDescent="0.25">
      <c r="A27"/>
      <c r="B27"/>
      <c r="C27"/>
      <c r="D27" s="71"/>
      <c r="E27" s="71"/>
      <c r="F27" s="1064" t="s">
        <v>788</v>
      </c>
      <c r="G27" s="1065"/>
      <c r="H27" s="1065"/>
      <c r="I27" s="1065"/>
      <c r="J27" s="1065"/>
      <c r="K27" s="1065"/>
      <c r="L27" s="1065"/>
      <c r="M27" s="1065"/>
      <c r="N27" s="1066"/>
      <c r="O27" s="71"/>
      <c r="P27" s="1070" t="s">
        <v>951</v>
      </c>
      <c r="Q27" s="1071"/>
      <c r="R27" s="1071"/>
      <c r="S27" s="1071"/>
      <c r="T27" s="1071"/>
      <c r="U27" s="1071"/>
      <c r="V27" s="1071"/>
      <c r="W27" s="1071"/>
      <c r="X27" s="1071"/>
      <c r="Y27" s="1071"/>
      <c r="Z27" s="1071"/>
      <c r="AA27" s="1071"/>
      <c r="AB27" s="1071"/>
      <c r="AC27" s="1071"/>
      <c r="AD27" s="1071"/>
      <c r="AE27" s="1071"/>
      <c r="AF27" s="1071"/>
      <c r="AG27" s="1071"/>
      <c r="AH27" s="1071"/>
      <c r="AI27" s="1071"/>
      <c r="AJ27" s="1071"/>
      <c r="AK27" s="1071"/>
      <c r="AL27" s="1071"/>
      <c r="AM27" s="1071"/>
      <c r="AN27" s="1071"/>
      <c r="AO27" s="1071"/>
      <c r="AP27" s="1071"/>
      <c r="AQ27" s="1071"/>
      <c r="AR27" s="1071"/>
      <c r="AS27" s="1071"/>
      <c r="AT27" s="1071"/>
      <c r="AU27" s="1072"/>
      <c r="AV27"/>
    </row>
    <row r="28" spans="1:58" ht="12" customHeight="1" x14ac:dyDescent="0.25">
      <c r="A28"/>
      <c r="B28"/>
      <c r="C28"/>
      <c r="D28" s="71"/>
      <c r="E28" s="71"/>
      <c r="F28" s="1067"/>
      <c r="G28" s="1068"/>
      <c r="H28" s="1068"/>
      <c r="I28" s="1068"/>
      <c r="J28" s="1068"/>
      <c r="K28" s="1068"/>
      <c r="L28" s="1068"/>
      <c r="M28" s="1068"/>
      <c r="N28" s="1069"/>
      <c r="O28" s="71"/>
      <c r="P28" s="1073"/>
      <c r="Q28" s="1074"/>
      <c r="R28" s="1074"/>
      <c r="S28" s="1074"/>
      <c r="T28" s="1074"/>
      <c r="U28" s="1074"/>
      <c r="V28" s="1074"/>
      <c r="W28" s="1074"/>
      <c r="X28" s="1074"/>
      <c r="Y28" s="1074"/>
      <c r="Z28" s="1074"/>
      <c r="AA28" s="1074"/>
      <c r="AB28" s="1074"/>
      <c r="AC28" s="1074"/>
      <c r="AD28" s="1074"/>
      <c r="AE28" s="1074"/>
      <c r="AF28" s="1074"/>
      <c r="AG28" s="1074"/>
      <c r="AH28" s="1074"/>
      <c r="AI28" s="1074"/>
      <c r="AJ28" s="1074"/>
      <c r="AK28" s="1074"/>
      <c r="AL28" s="1074"/>
      <c r="AM28" s="1074"/>
      <c r="AN28" s="1074"/>
      <c r="AO28" s="1074"/>
      <c r="AP28" s="1074"/>
      <c r="AQ28" s="1074"/>
      <c r="AR28" s="1074"/>
      <c r="AS28" s="1074"/>
      <c r="AT28" s="1074"/>
      <c r="AU28" s="1075"/>
      <c r="AV28"/>
    </row>
    <row r="29" spans="1:58" ht="12" customHeight="1" x14ac:dyDescent="0.25">
      <c r="A29"/>
      <c r="B29"/>
      <c r="C29"/>
      <c r="D29" s="71"/>
      <c r="E29" s="71"/>
      <c r="F29" s="71"/>
      <c r="G29" s="71"/>
      <c r="H29" s="71"/>
      <c r="I29" s="71"/>
      <c r="J29" s="71"/>
      <c r="K29" s="71"/>
      <c r="L29" s="71"/>
      <c r="M29" s="71"/>
      <c r="N29" s="71"/>
      <c r="O29" s="71"/>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71"/>
      <c r="AZ29" s="93"/>
      <c r="BF29" s="94"/>
    </row>
    <row r="30" spans="1:58" ht="24.75" customHeight="1" x14ac:dyDescent="0.25">
      <c r="A30"/>
      <c r="B30"/>
      <c r="C30"/>
      <c r="D30" s="71"/>
      <c r="E30" s="71"/>
      <c r="F30" s="1064" t="s">
        <v>48</v>
      </c>
      <c r="G30" s="1065"/>
      <c r="H30" s="1065"/>
      <c r="I30" s="1065"/>
      <c r="J30" s="1065"/>
      <c r="K30" s="1065"/>
      <c r="L30" s="1065"/>
      <c r="M30" s="1065"/>
      <c r="N30" s="1066"/>
      <c r="O30" s="71"/>
      <c r="P30" s="1087" t="str">
        <f>CONCATENATE("-",Table!J12,Table!K12,Table!J13,Table!K13,Table!J14,Table!K14,Table!J15,Table!K15,Table!J16,Table!K16,Table!J17,Table!K17,Table!J18,Table!K18,Table!J19,Table!K19,Table!J20,Table!K20,Table!J21,Table!K21,Table!J22,Table!K22,Table!J23,Table!K23,Table!J24,Table!K24,Table!J25,Table!K25,Table!J26,Table!K26,Table!J27,Table!K27,Table!J28,Table!K28)</f>
        <v>-</v>
      </c>
      <c r="Q30" s="1088"/>
      <c r="R30" s="1088"/>
      <c r="S30" s="1088"/>
      <c r="T30" s="1088"/>
      <c r="U30" s="1088"/>
      <c r="V30" s="1088"/>
      <c r="W30" s="1088"/>
      <c r="X30" s="1088"/>
      <c r="Y30" s="1088"/>
      <c r="Z30" s="1088"/>
      <c r="AA30" s="1088"/>
      <c r="AB30" s="1088"/>
      <c r="AC30" s="1088"/>
      <c r="AD30" s="1088"/>
      <c r="AE30" s="1088"/>
      <c r="AF30" s="1088"/>
      <c r="AG30" s="1088"/>
      <c r="AH30" s="1088"/>
      <c r="AI30" s="1088"/>
      <c r="AJ30" s="1088"/>
      <c r="AK30" s="1088"/>
      <c r="AL30" s="1088"/>
      <c r="AM30" s="1088"/>
      <c r="AN30" s="1088"/>
      <c r="AO30" s="1088"/>
      <c r="AP30" s="1088"/>
      <c r="AQ30" s="1088"/>
      <c r="AR30" s="1088"/>
      <c r="AS30" s="1088"/>
      <c r="AT30" s="1088"/>
      <c r="AU30" s="1089"/>
      <c r="AV30"/>
    </row>
    <row r="31" spans="1:58" ht="24.75" customHeight="1" x14ac:dyDescent="0.25">
      <c r="A31"/>
      <c r="B31"/>
      <c r="C31"/>
      <c r="D31" s="71"/>
      <c r="E31" s="71"/>
      <c r="F31" s="1067"/>
      <c r="G31" s="1068"/>
      <c r="H31" s="1068"/>
      <c r="I31" s="1068"/>
      <c r="J31" s="1068"/>
      <c r="K31" s="1068"/>
      <c r="L31" s="1068"/>
      <c r="M31" s="1068"/>
      <c r="N31" s="1069"/>
      <c r="O31" s="71"/>
      <c r="P31" s="1090"/>
      <c r="Q31" s="1091"/>
      <c r="R31" s="1091"/>
      <c r="S31" s="1091"/>
      <c r="T31" s="1091"/>
      <c r="U31" s="1091"/>
      <c r="V31" s="1091"/>
      <c r="W31" s="1091"/>
      <c r="X31" s="1091"/>
      <c r="Y31" s="1091"/>
      <c r="Z31" s="1091"/>
      <c r="AA31" s="1091"/>
      <c r="AB31" s="1091"/>
      <c r="AC31" s="1091"/>
      <c r="AD31" s="1091"/>
      <c r="AE31" s="1091"/>
      <c r="AF31" s="1091"/>
      <c r="AG31" s="1091"/>
      <c r="AH31" s="1091"/>
      <c r="AI31" s="1091"/>
      <c r="AJ31" s="1091"/>
      <c r="AK31" s="1091"/>
      <c r="AL31" s="1091"/>
      <c r="AM31" s="1091"/>
      <c r="AN31" s="1091"/>
      <c r="AO31" s="1091"/>
      <c r="AP31" s="1091"/>
      <c r="AQ31" s="1091"/>
      <c r="AR31" s="1091"/>
      <c r="AS31" s="1091"/>
      <c r="AT31" s="1091"/>
      <c r="AU31" s="1092"/>
      <c r="AV31"/>
    </row>
    <row r="32" spans="1:58" ht="12" customHeight="1" x14ac:dyDescent="0.25">
      <c r="A32"/>
      <c r="B32"/>
      <c r="C32"/>
      <c r="D32" s="71"/>
      <c r="E32" s="71"/>
      <c r="F32" s="71"/>
      <c r="G32" s="71"/>
      <c r="H32" s="71"/>
      <c r="I32" s="71"/>
      <c r="J32" s="71"/>
      <c r="K32" s="71"/>
      <c r="L32" s="71"/>
      <c r="M32" s="71"/>
      <c r="N32" s="71"/>
      <c r="O32" s="71"/>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71"/>
      <c r="AZ32" s="93"/>
    </row>
    <row r="33" spans="1:64" ht="20.25" customHeight="1" x14ac:dyDescent="0.25">
      <c r="A33"/>
      <c r="B33"/>
      <c r="C33"/>
      <c r="D33" s="71"/>
      <c r="E33" s="71"/>
      <c r="F33" s="1064" t="s">
        <v>789</v>
      </c>
      <c r="G33" s="1065"/>
      <c r="H33" s="1065"/>
      <c r="I33" s="1065"/>
      <c r="J33" s="1065"/>
      <c r="K33" s="1065"/>
      <c r="L33" s="1065"/>
      <c r="M33" s="1065"/>
      <c r="N33" s="1066"/>
      <c r="O33" s="71"/>
      <c r="P33" s="1087" t="str">
        <f>CONCATENATE("-",Table!J28,Table!K28,Table!J29,Table!K29,Table!J30,Table!K30,Table!J31,Table!K31,Table!J32,Table!K32,Table!J33,Table!K33,Table!J34,Table!K34,Table!J35,Table!K35)</f>
        <v>-</v>
      </c>
      <c r="Q33" s="1088"/>
      <c r="R33" s="1088"/>
      <c r="S33" s="1088"/>
      <c r="T33" s="1088"/>
      <c r="U33" s="1088"/>
      <c r="V33" s="1088"/>
      <c r="W33" s="1088"/>
      <c r="X33" s="1088"/>
      <c r="Y33" s="1088"/>
      <c r="Z33" s="1088"/>
      <c r="AA33" s="1088"/>
      <c r="AB33" s="1088"/>
      <c r="AC33" s="1088"/>
      <c r="AD33" s="1088"/>
      <c r="AE33" s="1088"/>
      <c r="AF33" s="1088"/>
      <c r="AG33" s="1088"/>
      <c r="AH33" s="1088"/>
      <c r="AI33" s="1088"/>
      <c r="AJ33" s="1088"/>
      <c r="AK33" s="1088"/>
      <c r="AL33" s="1088"/>
      <c r="AM33" s="1088"/>
      <c r="AN33" s="1088"/>
      <c r="AO33" s="1088"/>
      <c r="AP33" s="1088"/>
      <c r="AQ33" s="1088"/>
      <c r="AR33" s="1088"/>
      <c r="AS33" s="1088"/>
      <c r="AT33" s="1088"/>
      <c r="AU33" s="1089"/>
      <c r="AV33"/>
    </row>
    <row r="34" spans="1:64" ht="20.25" customHeight="1" x14ac:dyDescent="0.25">
      <c r="A34"/>
      <c r="B34"/>
      <c r="C34"/>
      <c r="D34"/>
      <c r="E34"/>
      <c r="F34" s="1067"/>
      <c r="G34" s="1068"/>
      <c r="H34" s="1068"/>
      <c r="I34" s="1068"/>
      <c r="J34" s="1068"/>
      <c r="K34" s="1068"/>
      <c r="L34" s="1068"/>
      <c r="M34" s="1068"/>
      <c r="N34" s="1069"/>
      <c r="O34" s="71"/>
      <c r="P34" s="1090"/>
      <c r="Q34" s="1091"/>
      <c r="R34" s="1091"/>
      <c r="S34" s="1091"/>
      <c r="T34" s="1091"/>
      <c r="U34" s="1091"/>
      <c r="V34" s="1091"/>
      <c r="W34" s="1091"/>
      <c r="X34" s="1091"/>
      <c r="Y34" s="1091"/>
      <c r="Z34" s="1091"/>
      <c r="AA34" s="1091"/>
      <c r="AB34" s="1091"/>
      <c r="AC34" s="1091"/>
      <c r="AD34" s="1091"/>
      <c r="AE34" s="1091"/>
      <c r="AF34" s="1091"/>
      <c r="AG34" s="1091"/>
      <c r="AH34" s="1091"/>
      <c r="AI34" s="1091"/>
      <c r="AJ34" s="1091"/>
      <c r="AK34" s="1091"/>
      <c r="AL34" s="1091"/>
      <c r="AM34" s="1091"/>
      <c r="AN34" s="1091"/>
      <c r="AO34" s="1091"/>
      <c r="AP34" s="1091"/>
      <c r="AQ34" s="1091"/>
      <c r="AR34" s="1091"/>
      <c r="AS34" s="1091"/>
      <c r="AT34" s="1091"/>
      <c r="AU34" s="1092"/>
      <c r="AV34"/>
    </row>
    <row r="35" spans="1:64" ht="12" customHeight="1" x14ac:dyDescent="0.25">
      <c r="A35"/>
      <c r="B35"/>
      <c r="C35"/>
      <c r="D35"/>
      <c r="E35"/>
      <c r="F35"/>
      <c r="G35"/>
      <c r="H35"/>
      <c r="I35"/>
      <c r="J35"/>
      <c r="K35"/>
      <c r="L35"/>
      <c r="M35"/>
      <c r="N35"/>
      <c r="O35"/>
      <c r="P35"/>
      <c r="Q35"/>
      <c r="R35"/>
      <c r="S35"/>
      <c r="T35"/>
      <c r="U35"/>
      <c r="V35"/>
      <c r="W35"/>
      <c r="X35"/>
      <c r="Y35"/>
      <c r="Z35"/>
      <c r="AA35"/>
      <c r="AB35"/>
      <c r="AC35"/>
      <c r="AD35" s="71"/>
      <c r="AE35" s="71"/>
      <c r="AF35" s="71"/>
      <c r="AG35" s="71"/>
      <c r="AH35" s="71"/>
      <c r="AI35" s="71"/>
      <c r="AJ35" s="71"/>
      <c r="AK35" s="71"/>
      <c r="AL35" s="71"/>
      <c r="AM35"/>
      <c r="AN35"/>
      <c r="AO35"/>
      <c r="AP35"/>
      <c r="AQ35"/>
      <c r="AR35"/>
      <c r="AS35"/>
      <c r="AT35"/>
      <c r="AU35"/>
      <c r="AV35"/>
    </row>
    <row r="36" spans="1:64" ht="12" customHeight="1" x14ac:dyDescent="0.25">
      <c r="A36"/>
      <c r="B36"/>
      <c r="C36"/>
      <c r="D36"/>
      <c r="E36"/>
      <c r="F36" s="1064" t="s">
        <v>790</v>
      </c>
      <c r="G36" s="1065"/>
      <c r="H36" s="1065"/>
      <c r="I36" s="1065"/>
      <c r="J36" s="1065"/>
      <c r="K36" s="1065"/>
      <c r="L36" s="1065"/>
      <c r="M36" s="1065"/>
      <c r="N36" s="1066"/>
      <c r="O36"/>
      <c r="P36" s="1093" t="str">
        <f>CONCATENATE("-",Table!J36,Table!K36,Table!J37,Table!K37,Table!J38,Table!K38)</f>
        <v>-</v>
      </c>
      <c r="Q36" s="1094"/>
      <c r="R36" s="1094"/>
      <c r="S36" s="1094"/>
      <c r="T36" s="1094"/>
      <c r="U36" s="1094"/>
      <c r="V36" s="1094"/>
      <c r="W36" s="1094"/>
      <c r="X36" s="1094"/>
      <c r="Y36" s="1094"/>
      <c r="Z36" s="1094"/>
      <c r="AA36" s="1094"/>
      <c r="AB36" s="1094"/>
      <c r="AC36" s="1095"/>
      <c r="AD36" s="71"/>
      <c r="AE36" s="1064" t="s">
        <v>791</v>
      </c>
      <c r="AF36" s="1065"/>
      <c r="AG36" s="1065"/>
      <c r="AH36" s="1065"/>
      <c r="AI36" s="1065"/>
      <c r="AJ36" s="1065"/>
      <c r="AK36" s="1065"/>
      <c r="AL36" s="1065"/>
      <c r="AM36" s="1066"/>
      <c r="AN36"/>
      <c r="AO36" s="1093">
        <f>SUM(Couverture_territoriale!$C$2:$C$253)</f>
        <v>0</v>
      </c>
      <c r="AP36" s="1094"/>
      <c r="AQ36" s="1094" t="s">
        <v>792</v>
      </c>
      <c r="AR36" s="1094"/>
      <c r="AS36" s="1094"/>
      <c r="AT36" s="1094"/>
      <c r="AU36" s="1095"/>
      <c r="AV36"/>
    </row>
    <row r="37" spans="1:64" ht="12" customHeight="1" x14ac:dyDescent="0.25">
      <c r="A37"/>
      <c r="B37"/>
      <c r="C37"/>
      <c r="D37"/>
      <c r="E37"/>
      <c r="F37" s="1067"/>
      <c r="G37" s="1068"/>
      <c r="H37" s="1068"/>
      <c r="I37" s="1068"/>
      <c r="J37" s="1068"/>
      <c r="K37" s="1068"/>
      <c r="L37" s="1068"/>
      <c r="M37" s="1068"/>
      <c r="N37" s="1069"/>
      <c r="O37"/>
      <c r="P37" s="1096"/>
      <c r="Q37" s="1097"/>
      <c r="R37" s="1097"/>
      <c r="S37" s="1097"/>
      <c r="T37" s="1097"/>
      <c r="U37" s="1097"/>
      <c r="V37" s="1097"/>
      <c r="W37" s="1097"/>
      <c r="X37" s="1097"/>
      <c r="Y37" s="1097"/>
      <c r="Z37" s="1097"/>
      <c r="AA37" s="1097"/>
      <c r="AB37" s="1097"/>
      <c r="AC37" s="1098"/>
      <c r="AD37" s="71"/>
      <c r="AE37" s="1067"/>
      <c r="AF37" s="1068"/>
      <c r="AG37" s="1068"/>
      <c r="AH37" s="1068"/>
      <c r="AI37" s="1068"/>
      <c r="AJ37" s="1068"/>
      <c r="AK37" s="1068"/>
      <c r="AL37" s="1068"/>
      <c r="AM37" s="1069"/>
      <c r="AN37"/>
      <c r="AO37" s="1096"/>
      <c r="AP37" s="1097"/>
      <c r="AQ37" s="1097"/>
      <c r="AR37" s="1097"/>
      <c r="AS37" s="1097"/>
      <c r="AT37" s="1097"/>
      <c r="AU37" s="1098"/>
      <c r="AV37"/>
      <c r="BJ37" s="81"/>
      <c r="BK37" s="81"/>
      <c r="BL37" s="81"/>
    </row>
    <row r="38" spans="1:64" ht="12" customHeight="1" thickBot="1" x14ac:dyDescent="0.3">
      <c r="A38" s="440" t="s">
        <v>242</v>
      </c>
      <c r="B38" s="440"/>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40"/>
      <c r="AO38" s="440"/>
      <c r="AP38" s="440"/>
      <c r="AQ38" s="440"/>
      <c r="AR38" s="440"/>
      <c r="AS38" s="440"/>
      <c r="AT38" s="440"/>
      <c r="AU38" s="440"/>
      <c r="AV38" s="440"/>
    </row>
    <row r="39" spans="1:64" ht="12" customHeight="1" thickTop="1" x14ac:dyDescent="0.25">
      <c r="A39" s="411"/>
      <c r="B39" s="411"/>
      <c r="C39" s="411"/>
      <c r="D39" s="412" t="str">
        <f>$D$1</f>
        <v>Appel à projets commun 2022</v>
      </c>
      <c r="E39" s="412"/>
      <c r="F39" s="412"/>
      <c r="G39" s="412"/>
      <c r="H39" s="412"/>
      <c r="I39" s="412"/>
      <c r="J39" s="412"/>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c r="AI39" s="412"/>
      <c r="AJ39" s="412"/>
      <c r="AK39" s="412"/>
      <c r="AL39" s="412"/>
      <c r="AM39" s="412"/>
      <c r="AN39" s="967" t="s">
        <v>782</v>
      </c>
      <c r="AO39" s="968"/>
      <c r="AP39" s="968"/>
      <c r="AQ39" s="968"/>
      <c r="AR39" s="968"/>
      <c r="AS39" s="968"/>
      <c r="AT39" s="968"/>
      <c r="AU39" s="968"/>
      <c r="AV39" s="969"/>
    </row>
    <row r="40" spans="1:64" ht="12" customHeight="1" x14ac:dyDescent="0.25">
      <c r="A40" s="411"/>
      <c r="B40" s="411"/>
      <c r="C40" s="411"/>
      <c r="D40" s="412"/>
      <c r="E40" s="412"/>
      <c r="F40" s="412"/>
      <c r="G40" s="412"/>
      <c r="H40" s="412"/>
      <c r="I40" s="412"/>
      <c r="J40" s="412"/>
      <c r="K40" s="412"/>
      <c r="L40" s="412"/>
      <c r="M40" s="412"/>
      <c r="N40" s="412"/>
      <c r="O40" s="412"/>
      <c r="P40" s="412"/>
      <c r="Q40" s="412"/>
      <c r="R40" s="412"/>
      <c r="S40" s="412"/>
      <c r="T40" s="412"/>
      <c r="U40" s="412"/>
      <c r="V40" s="412"/>
      <c r="W40" s="412"/>
      <c r="X40" s="412"/>
      <c r="Y40" s="412"/>
      <c r="Z40" s="412"/>
      <c r="AA40" s="412"/>
      <c r="AB40" s="412"/>
      <c r="AC40" s="412"/>
      <c r="AD40" s="412"/>
      <c r="AE40" s="412"/>
      <c r="AF40" s="412"/>
      <c r="AG40" s="412"/>
      <c r="AH40" s="412"/>
      <c r="AI40" s="412"/>
      <c r="AJ40" s="412"/>
      <c r="AK40" s="412"/>
      <c r="AL40" s="412"/>
      <c r="AM40" s="412"/>
      <c r="AN40" s="970"/>
      <c r="AO40" s="464"/>
      <c r="AP40" s="464"/>
      <c r="AQ40" s="464"/>
      <c r="AR40" s="464"/>
      <c r="AS40" s="464"/>
      <c r="AT40" s="464"/>
      <c r="AU40" s="464"/>
      <c r="AV40" s="971"/>
    </row>
    <row r="41" spans="1:64" ht="12" customHeight="1" thickBot="1" x14ac:dyDescent="0.3">
      <c r="A41" s="411"/>
      <c r="B41" s="411"/>
      <c r="C41" s="411"/>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c r="AJ41" s="412"/>
      <c r="AK41" s="412"/>
      <c r="AL41" s="412"/>
      <c r="AM41" s="412"/>
      <c r="AN41" s="972"/>
      <c r="AO41" s="973"/>
      <c r="AP41" s="973"/>
      <c r="AQ41" s="973"/>
      <c r="AR41" s="973"/>
      <c r="AS41" s="973"/>
      <c r="AT41" s="973"/>
      <c r="AU41" s="973"/>
      <c r="AV41" s="974"/>
    </row>
    <row r="42" spans="1:64" ht="12" customHeight="1" thickTop="1" x14ac:dyDescent="0.25">
      <c r="A42"/>
      <c r="B42"/>
      <c r="C42"/>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92"/>
      <c r="AX42" s="92"/>
      <c r="AY42" s="92"/>
      <c r="AZ42" s="92"/>
      <c r="BA42" s="92"/>
      <c r="BB42" s="92"/>
      <c r="BC42" s="92"/>
      <c r="BD42" s="92"/>
    </row>
    <row r="43" spans="1:64" ht="12" customHeight="1" x14ac:dyDescent="0.25">
      <c r="A43"/>
      <c r="B43"/>
      <c r="C43"/>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92"/>
      <c r="AX43" s="92"/>
      <c r="AY43" s="92"/>
      <c r="AZ43" s="92"/>
      <c r="BA43" s="92"/>
      <c r="BB43" s="92"/>
      <c r="BC43" s="92"/>
      <c r="BD43" s="92"/>
    </row>
    <row r="44" spans="1:64" ht="12" customHeight="1" x14ac:dyDescent="0.25">
      <c r="A44"/>
      <c r="B44"/>
      <c r="C44"/>
      <c r="D44"/>
      <c r="E44" s="1063" t="s">
        <v>794</v>
      </c>
      <c r="F44" s="1063"/>
      <c r="G44" s="1063"/>
      <c r="H44" s="1063"/>
      <c r="I44" s="1063"/>
      <c r="J44" s="1063"/>
      <c r="K44" s="1063"/>
      <c r="L44" s="1063"/>
      <c r="M44" s="1063"/>
      <c r="N44" s="1063"/>
      <c r="O44" s="1063"/>
      <c r="P44" s="1063"/>
      <c r="Q44" s="1063"/>
      <c r="R44" s="1063"/>
      <c r="S44" s="1063"/>
      <c r="T44" s="1063"/>
      <c r="U44" s="1063"/>
      <c r="V44" s="1063"/>
      <c r="W44" s="1063"/>
      <c r="X44" s="1063"/>
      <c r="Y44" s="1063"/>
      <c r="Z44" s="1063"/>
      <c r="AA44" s="1063"/>
      <c r="AB44" s="1063"/>
      <c r="AC44" s="1063"/>
      <c r="AD44" s="1063"/>
      <c r="AE44" s="1063"/>
      <c r="AF44" s="1063"/>
      <c r="AG44" s="1063"/>
      <c r="AH44" s="1063"/>
      <c r="AI44" s="1063"/>
      <c r="AJ44" s="1063"/>
      <c r="AK44" s="1063"/>
      <c r="AL44" s="1063"/>
      <c r="AM44" s="1063"/>
      <c r="AN44" s="1063"/>
      <c r="AO44" s="1063"/>
      <c r="AP44" s="1063"/>
      <c r="AQ44" s="1063"/>
      <c r="AR44" s="1063"/>
      <c r="AS44" s="1063"/>
      <c r="AT44" s="1063"/>
      <c r="AU44" s="1063"/>
      <c r="AV44" s="71"/>
      <c r="AZ44" s="92"/>
      <c r="BA44" s="92"/>
      <c r="BB44" s="92"/>
      <c r="BC44" s="92"/>
      <c r="BD44" s="92"/>
    </row>
    <row r="45" spans="1:64" ht="12" customHeight="1" x14ac:dyDescent="0.25">
      <c r="A45"/>
      <c r="B45"/>
      <c r="C45"/>
      <c r="D45" s="71"/>
      <c r="E45" s="1063"/>
      <c r="F45" s="1063"/>
      <c r="G45" s="1063"/>
      <c r="H45" s="1063"/>
      <c r="I45" s="1063"/>
      <c r="J45" s="1063"/>
      <c r="K45" s="1063"/>
      <c r="L45" s="1063"/>
      <c r="M45" s="1063"/>
      <c r="N45" s="1063"/>
      <c r="O45" s="1063"/>
      <c r="P45" s="1063"/>
      <c r="Q45" s="1063"/>
      <c r="R45" s="1063"/>
      <c r="S45" s="1063"/>
      <c r="T45" s="1063"/>
      <c r="U45" s="1063"/>
      <c r="V45" s="1063"/>
      <c r="W45" s="1063"/>
      <c r="X45" s="1063"/>
      <c r="Y45" s="1063"/>
      <c r="Z45" s="1063"/>
      <c r="AA45" s="1063"/>
      <c r="AB45" s="1063"/>
      <c r="AC45" s="1063"/>
      <c r="AD45" s="1063"/>
      <c r="AE45" s="1063"/>
      <c r="AF45" s="1063"/>
      <c r="AG45" s="1063"/>
      <c r="AH45" s="1063"/>
      <c r="AI45" s="1063"/>
      <c r="AJ45" s="1063"/>
      <c r="AK45" s="1063"/>
      <c r="AL45" s="1063"/>
      <c r="AM45" s="1063"/>
      <c r="AN45" s="1063"/>
      <c r="AO45" s="1063"/>
      <c r="AP45" s="1063"/>
      <c r="AQ45" s="1063"/>
      <c r="AR45" s="1063"/>
      <c r="AS45" s="1063"/>
      <c r="AT45" s="1063"/>
      <c r="AU45" s="1063"/>
      <c r="AV45" s="71"/>
      <c r="AZ45" s="92"/>
      <c r="BA45" s="92"/>
      <c r="BB45" s="92"/>
      <c r="BC45" s="92"/>
      <c r="BD45" s="92"/>
    </row>
    <row r="46" spans="1:64" ht="12" customHeight="1" x14ac:dyDescent="0.25">
      <c r="A46"/>
      <c r="B46"/>
      <c r="C46"/>
      <c r="D46"/>
      <c r="E46" s="1063"/>
      <c r="F46" s="1063"/>
      <c r="G46" s="1063"/>
      <c r="H46" s="1063"/>
      <c r="I46" s="1063"/>
      <c r="J46" s="1063"/>
      <c r="K46" s="1063"/>
      <c r="L46" s="1063"/>
      <c r="M46" s="1063"/>
      <c r="N46" s="1063"/>
      <c r="O46" s="1063"/>
      <c r="P46" s="1063"/>
      <c r="Q46" s="1063"/>
      <c r="R46" s="1063"/>
      <c r="S46" s="1063"/>
      <c r="T46" s="1063"/>
      <c r="U46" s="1063"/>
      <c r="V46" s="1063"/>
      <c r="W46" s="1063"/>
      <c r="X46" s="1063"/>
      <c r="Y46" s="1063"/>
      <c r="Z46" s="1063"/>
      <c r="AA46" s="1063"/>
      <c r="AB46" s="1063"/>
      <c r="AC46" s="1063"/>
      <c r="AD46" s="1063"/>
      <c r="AE46" s="1063"/>
      <c r="AF46" s="1063"/>
      <c r="AG46" s="1063"/>
      <c r="AH46" s="1063"/>
      <c r="AI46" s="1063"/>
      <c r="AJ46" s="1063"/>
      <c r="AK46" s="1063"/>
      <c r="AL46" s="1063"/>
      <c r="AM46" s="1063"/>
      <c r="AN46" s="1063"/>
      <c r="AO46" s="1063"/>
      <c r="AP46" s="1063"/>
      <c r="AQ46" s="1063"/>
      <c r="AR46" s="1063"/>
      <c r="AS46" s="1063"/>
      <c r="AT46" s="1063"/>
      <c r="AU46" s="1063"/>
      <c r="AV46" s="71"/>
      <c r="AZ46" s="92"/>
      <c r="BA46" s="92"/>
      <c r="BB46" s="92"/>
      <c r="BC46" s="92"/>
      <c r="BD46" s="92"/>
    </row>
    <row r="47" spans="1:64" ht="12" customHeight="1" thickBot="1" x14ac:dyDescent="0.3">
      <c r="A47"/>
      <c r="B47"/>
      <c r="C47"/>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Z47" s="92"/>
      <c r="BA47" s="92"/>
      <c r="BB47" s="92"/>
      <c r="BC47" s="92"/>
      <c r="BD47" s="92"/>
    </row>
    <row r="48" spans="1:64" ht="12" customHeight="1" x14ac:dyDescent="0.25">
      <c r="A48"/>
      <c r="B48"/>
      <c r="C48" s="102"/>
      <c r="D48" s="103"/>
      <c r="E48" s="103"/>
      <c r="F48" s="103"/>
      <c r="G48" s="103"/>
      <c r="H48" s="103"/>
      <c r="I48" s="103"/>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4"/>
      <c r="AV48" s="71"/>
      <c r="AZ48" s="92"/>
      <c r="BA48" s="92"/>
      <c r="BB48" s="92"/>
      <c r="BC48" s="92"/>
      <c r="BD48" s="92"/>
    </row>
    <row r="49" spans="1:56" ht="12" customHeight="1" x14ac:dyDescent="0.25">
      <c r="A49"/>
      <c r="B49"/>
      <c r="C49" s="105"/>
      <c r="D49" s="1038">
        <v>1</v>
      </c>
      <c r="E49" s="1039"/>
      <c r="F49" s="1039"/>
      <c r="G49" s="110"/>
      <c r="H49" s="1043" t="s">
        <v>797</v>
      </c>
      <c r="I49" s="1043"/>
      <c r="J49" s="1043"/>
      <c r="K49" s="1043"/>
      <c r="L49" s="1043"/>
      <c r="M49" s="1043"/>
      <c r="N49" s="1043"/>
      <c r="O49" s="1043"/>
      <c r="P49" s="1043"/>
      <c r="Q49" s="1043"/>
      <c r="R49" s="1043"/>
      <c r="S49" s="1043"/>
      <c r="T49" s="1043"/>
      <c r="U49" s="1043"/>
      <c r="V49" s="1043"/>
      <c r="W49" s="1043"/>
      <c r="X49" s="1043"/>
      <c r="Y49" s="1043"/>
      <c r="Z49" s="1043"/>
      <c r="AA49" s="1043"/>
      <c r="AB49" s="1043"/>
      <c r="AC49" s="1043"/>
      <c r="AD49" s="1043"/>
      <c r="AE49" s="1043"/>
      <c r="AF49" s="1043"/>
      <c r="AG49" s="1043"/>
      <c r="AH49" s="1043"/>
      <c r="AI49" s="1043"/>
      <c r="AJ49" s="1043"/>
      <c r="AK49" s="1043"/>
      <c r="AL49" s="110"/>
      <c r="AM49" s="1046"/>
      <c r="AN49" s="1046"/>
      <c r="AO49" s="1047"/>
      <c r="AP49" s="71"/>
      <c r="AQ49" s="71"/>
      <c r="AR49" s="71"/>
      <c r="AS49" s="71"/>
      <c r="AT49" s="71"/>
      <c r="AU49" s="106"/>
      <c r="AV49" s="71"/>
      <c r="AZ49" s="92"/>
      <c r="BA49" s="92"/>
      <c r="BB49" s="92"/>
      <c r="BC49" s="92"/>
      <c r="BD49" s="92"/>
    </row>
    <row r="50" spans="1:56" ht="12" customHeight="1" x14ac:dyDescent="0.25">
      <c r="A50"/>
      <c r="B50"/>
      <c r="C50" s="105"/>
      <c r="D50" s="1040"/>
      <c r="E50" s="926"/>
      <c r="F50" s="926"/>
      <c r="G50" s="71"/>
      <c r="H50" s="1044"/>
      <c r="I50" s="1044"/>
      <c r="J50" s="1044"/>
      <c r="K50" s="1044"/>
      <c r="L50" s="1044"/>
      <c r="M50" s="1044"/>
      <c r="N50" s="1044"/>
      <c r="O50" s="1044"/>
      <c r="P50" s="1044"/>
      <c r="Q50" s="1044"/>
      <c r="R50" s="1044"/>
      <c r="S50" s="1044"/>
      <c r="T50" s="1044"/>
      <c r="U50" s="1044"/>
      <c r="V50" s="1044"/>
      <c r="W50" s="1044"/>
      <c r="X50" s="1044"/>
      <c r="Y50" s="1044"/>
      <c r="Z50" s="1044"/>
      <c r="AA50" s="1044"/>
      <c r="AB50" s="1044"/>
      <c r="AC50" s="1044"/>
      <c r="AD50" s="1044"/>
      <c r="AE50" s="1044"/>
      <c r="AF50" s="1044"/>
      <c r="AG50" s="1044"/>
      <c r="AH50" s="1044"/>
      <c r="AI50" s="1044"/>
      <c r="AJ50" s="1044"/>
      <c r="AK50" s="1044"/>
      <c r="AL50" s="71"/>
      <c r="AM50" s="1048"/>
      <c r="AN50" s="1048"/>
      <c r="AO50" s="1049"/>
      <c r="AP50" s="71"/>
      <c r="AQ50" s="71"/>
      <c r="AR50" s="71"/>
      <c r="AS50" s="71"/>
      <c r="AT50" s="71"/>
      <c r="AU50" s="106"/>
      <c r="AV50" s="71"/>
      <c r="AZ50" s="92"/>
      <c r="BA50" s="92"/>
      <c r="BB50" s="92"/>
      <c r="BC50" s="92"/>
      <c r="BD50" s="92"/>
    </row>
    <row r="51" spans="1:56" ht="12" customHeight="1" x14ac:dyDescent="0.25">
      <c r="A51"/>
      <c r="B51"/>
      <c r="C51" s="105"/>
      <c r="D51" s="1041"/>
      <c r="E51" s="1042"/>
      <c r="F51" s="1042"/>
      <c r="G51" s="111"/>
      <c r="H51" s="1045"/>
      <c r="I51" s="1045"/>
      <c r="J51" s="1045"/>
      <c r="K51" s="1045"/>
      <c r="L51" s="1045"/>
      <c r="M51" s="1045"/>
      <c r="N51" s="1045"/>
      <c r="O51" s="1045"/>
      <c r="P51" s="1045"/>
      <c r="Q51" s="1045"/>
      <c r="R51" s="1045"/>
      <c r="S51" s="1045"/>
      <c r="T51" s="1045"/>
      <c r="U51" s="1045"/>
      <c r="V51" s="1045"/>
      <c r="W51" s="1045"/>
      <c r="X51" s="1045"/>
      <c r="Y51" s="1045"/>
      <c r="Z51" s="1045"/>
      <c r="AA51" s="1045"/>
      <c r="AB51" s="1045"/>
      <c r="AC51" s="1045"/>
      <c r="AD51" s="1045"/>
      <c r="AE51" s="1045"/>
      <c r="AF51" s="1045"/>
      <c r="AG51" s="1045"/>
      <c r="AH51" s="1045"/>
      <c r="AI51" s="1045"/>
      <c r="AJ51" s="1045"/>
      <c r="AK51" s="1045"/>
      <c r="AL51" s="111"/>
      <c r="AM51" s="1050"/>
      <c r="AN51" s="1050"/>
      <c r="AO51" s="1051"/>
      <c r="AP51" s="71"/>
      <c r="AQ51" s="71"/>
      <c r="AR51" s="71"/>
      <c r="AS51" s="71"/>
      <c r="AT51" s="71"/>
      <c r="AU51" s="106"/>
      <c r="AV51" s="71"/>
      <c r="AZ51" s="92"/>
      <c r="BA51" s="92"/>
      <c r="BB51" s="92"/>
      <c r="BC51" s="92"/>
      <c r="BD51" s="92"/>
    </row>
    <row r="52" spans="1:56" ht="12" customHeight="1" x14ac:dyDescent="0.25">
      <c r="A52"/>
      <c r="B52"/>
      <c r="C52" s="105"/>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106"/>
      <c r="AV52" s="71"/>
      <c r="AZ52" s="92"/>
      <c r="BA52" s="92"/>
      <c r="BB52" s="92"/>
      <c r="BC52" s="92"/>
      <c r="BD52" s="92"/>
    </row>
    <row r="53" spans="1:56" ht="12" customHeight="1" x14ac:dyDescent="0.25">
      <c r="A53"/>
      <c r="B53"/>
      <c r="C53" s="105"/>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106"/>
      <c r="AV53" s="71"/>
      <c r="AZ53" s="92"/>
      <c r="BA53" s="92"/>
      <c r="BB53" s="92"/>
      <c r="BC53" s="92"/>
      <c r="BD53" s="92"/>
    </row>
    <row r="54" spans="1:56" ht="12" customHeight="1" x14ac:dyDescent="0.25">
      <c r="A54"/>
      <c r="B54"/>
      <c r="C54" s="105"/>
      <c r="D54" s="1038">
        <f>D49+1</f>
        <v>2</v>
      </c>
      <c r="E54" s="1039"/>
      <c r="F54" s="1039"/>
      <c r="G54" s="110"/>
      <c r="H54" s="1043" t="s">
        <v>952</v>
      </c>
      <c r="I54" s="1043"/>
      <c r="J54" s="1043"/>
      <c r="K54" s="1043"/>
      <c r="L54" s="1043"/>
      <c r="M54" s="1043"/>
      <c r="N54" s="1043"/>
      <c r="O54" s="1043"/>
      <c r="P54" s="1043"/>
      <c r="Q54" s="1043"/>
      <c r="R54" s="1043"/>
      <c r="S54" s="1043"/>
      <c r="T54" s="1043"/>
      <c r="U54" s="1043"/>
      <c r="V54" s="1043"/>
      <c r="W54" s="1043"/>
      <c r="X54" s="1043"/>
      <c r="Y54" s="1043"/>
      <c r="Z54" s="1043"/>
      <c r="AA54" s="1043"/>
      <c r="AB54" s="1043"/>
      <c r="AC54" s="1043"/>
      <c r="AD54" s="1043"/>
      <c r="AE54" s="1043"/>
      <c r="AF54" s="1043"/>
      <c r="AG54" s="1043"/>
      <c r="AH54" s="1043"/>
      <c r="AI54" s="1043"/>
      <c r="AJ54" s="1043"/>
      <c r="AK54" s="1043"/>
      <c r="AL54" s="110"/>
      <c r="AM54" s="1046"/>
      <c r="AN54" s="1046"/>
      <c r="AO54" s="1047"/>
      <c r="AP54" s="71"/>
      <c r="AQ54" s="71"/>
      <c r="AR54" s="71"/>
      <c r="AS54" s="71"/>
      <c r="AT54" s="71"/>
      <c r="AU54" s="106"/>
      <c r="AV54" s="71"/>
      <c r="AZ54" s="92"/>
      <c r="BA54" s="92"/>
      <c r="BB54" s="92"/>
      <c r="BC54" s="92"/>
      <c r="BD54" s="92"/>
    </row>
    <row r="55" spans="1:56" ht="12" customHeight="1" x14ac:dyDescent="0.25">
      <c r="A55"/>
      <c r="B55"/>
      <c r="C55" s="105"/>
      <c r="D55" s="1040"/>
      <c r="E55" s="926"/>
      <c r="F55" s="926"/>
      <c r="G55" s="71"/>
      <c r="H55" s="1044"/>
      <c r="I55" s="1044"/>
      <c r="J55" s="1044"/>
      <c r="K55" s="1044"/>
      <c r="L55" s="1044"/>
      <c r="M55" s="1044"/>
      <c r="N55" s="1044"/>
      <c r="O55" s="1044"/>
      <c r="P55" s="1044"/>
      <c r="Q55" s="1044"/>
      <c r="R55" s="1044"/>
      <c r="S55" s="1044"/>
      <c r="T55" s="1044"/>
      <c r="U55" s="1044"/>
      <c r="V55" s="1044"/>
      <c r="W55" s="1044"/>
      <c r="X55" s="1044"/>
      <c r="Y55" s="1044"/>
      <c r="Z55" s="1044"/>
      <c r="AA55" s="1044"/>
      <c r="AB55" s="1044"/>
      <c r="AC55" s="1044"/>
      <c r="AD55" s="1044"/>
      <c r="AE55" s="1044"/>
      <c r="AF55" s="1044"/>
      <c r="AG55" s="1044"/>
      <c r="AH55" s="1044"/>
      <c r="AI55" s="1044"/>
      <c r="AJ55" s="1044"/>
      <c r="AK55" s="1044"/>
      <c r="AL55" s="71"/>
      <c r="AM55" s="1048"/>
      <c r="AN55" s="1048"/>
      <c r="AO55" s="1049"/>
      <c r="AP55" s="71"/>
      <c r="AQ55" s="71"/>
      <c r="AR55" s="71"/>
      <c r="AS55" s="71"/>
      <c r="AT55" s="71"/>
      <c r="AU55" s="106"/>
      <c r="AV55" s="71"/>
      <c r="AZ55" s="92"/>
      <c r="BA55" s="92"/>
      <c r="BB55" s="92"/>
      <c r="BC55" s="92"/>
      <c r="BD55" s="92"/>
    </row>
    <row r="56" spans="1:56" ht="12" customHeight="1" x14ac:dyDescent="0.25">
      <c r="A56"/>
      <c r="B56"/>
      <c r="C56" s="105"/>
      <c r="D56" s="1041"/>
      <c r="E56" s="1042"/>
      <c r="F56" s="1042"/>
      <c r="G56" s="111"/>
      <c r="H56" s="1045"/>
      <c r="I56" s="1045"/>
      <c r="J56" s="1045"/>
      <c r="K56" s="1045"/>
      <c r="L56" s="1045"/>
      <c r="M56" s="1045"/>
      <c r="N56" s="1045"/>
      <c r="O56" s="1045"/>
      <c r="P56" s="1045"/>
      <c r="Q56" s="1045"/>
      <c r="R56" s="1045"/>
      <c r="S56" s="1045"/>
      <c r="T56" s="1045"/>
      <c r="U56" s="1045"/>
      <c r="V56" s="1045"/>
      <c r="W56" s="1045"/>
      <c r="X56" s="1045"/>
      <c r="Y56" s="1045"/>
      <c r="Z56" s="1045"/>
      <c r="AA56" s="1045"/>
      <c r="AB56" s="1045"/>
      <c r="AC56" s="1045"/>
      <c r="AD56" s="1045"/>
      <c r="AE56" s="1045"/>
      <c r="AF56" s="1045"/>
      <c r="AG56" s="1045"/>
      <c r="AH56" s="1045"/>
      <c r="AI56" s="1045"/>
      <c r="AJ56" s="1045"/>
      <c r="AK56" s="1045"/>
      <c r="AL56" s="111"/>
      <c r="AM56" s="1050"/>
      <c r="AN56" s="1050"/>
      <c r="AO56" s="1051"/>
      <c r="AP56" s="71"/>
      <c r="AQ56" s="71"/>
      <c r="AR56" s="71"/>
      <c r="AS56" s="71"/>
      <c r="AT56" s="71"/>
      <c r="AU56" s="106"/>
      <c r="AV56" s="71"/>
      <c r="AZ56" s="92"/>
      <c r="BA56" s="92"/>
      <c r="BB56" s="92"/>
      <c r="BC56" s="92"/>
      <c r="BD56" s="92"/>
    </row>
    <row r="57" spans="1:56" ht="12" customHeight="1" x14ac:dyDescent="0.25">
      <c r="A57"/>
      <c r="B57"/>
      <c r="C57" s="105"/>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106"/>
      <c r="AV57" s="71"/>
      <c r="AZ57" s="92"/>
      <c r="BA57" s="92"/>
      <c r="BB57" s="92"/>
      <c r="BC57" s="92"/>
      <c r="BD57" s="92"/>
    </row>
    <row r="58" spans="1:56" ht="12" customHeight="1" x14ac:dyDescent="0.25">
      <c r="A58"/>
      <c r="B58"/>
      <c r="C58" s="105"/>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106"/>
      <c r="AV58" s="71"/>
      <c r="AZ58" s="92"/>
      <c r="BA58" s="92"/>
      <c r="BB58" s="92"/>
      <c r="BC58" s="92"/>
      <c r="BD58" s="92"/>
    </row>
    <row r="59" spans="1:56" ht="12" customHeight="1" x14ac:dyDescent="0.25">
      <c r="A59"/>
      <c r="B59"/>
      <c r="C59" s="105"/>
      <c r="D59" s="1038">
        <f>D54+1</f>
        <v>3</v>
      </c>
      <c r="E59" s="1039"/>
      <c r="F59" s="1039"/>
      <c r="G59" s="110"/>
      <c r="H59" s="1043" t="s">
        <v>798</v>
      </c>
      <c r="I59" s="1043"/>
      <c r="J59" s="1043"/>
      <c r="K59" s="1043"/>
      <c r="L59" s="1043"/>
      <c r="M59" s="1043"/>
      <c r="N59" s="1043"/>
      <c r="O59" s="1043"/>
      <c r="P59" s="1043"/>
      <c r="Q59" s="1043"/>
      <c r="R59" s="1043"/>
      <c r="S59" s="1043"/>
      <c r="T59" s="1043"/>
      <c r="U59" s="1043"/>
      <c r="V59" s="1043"/>
      <c r="W59" s="1043"/>
      <c r="X59" s="1043"/>
      <c r="Y59" s="1043"/>
      <c r="Z59" s="1043"/>
      <c r="AA59" s="1043"/>
      <c r="AB59" s="1043"/>
      <c r="AC59" s="1043"/>
      <c r="AD59" s="1043"/>
      <c r="AE59" s="1043"/>
      <c r="AF59" s="1043"/>
      <c r="AG59" s="1043"/>
      <c r="AH59" s="1043"/>
      <c r="AI59" s="1043"/>
      <c r="AJ59" s="1043"/>
      <c r="AK59" s="1043"/>
      <c r="AL59" s="110"/>
      <c r="AM59" s="1046"/>
      <c r="AN59" s="1046"/>
      <c r="AO59" s="1047"/>
      <c r="AP59" s="71"/>
      <c r="AQ59" s="71"/>
      <c r="AR59" s="71"/>
      <c r="AS59" s="71"/>
      <c r="AT59" s="71"/>
      <c r="AU59" s="106"/>
      <c r="AV59" s="71"/>
      <c r="AZ59" s="92"/>
      <c r="BA59" s="92"/>
      <c r="BB59" s="92"/>
      <c r="BC59" s="92"/>
      <c r="BD59" s="92"/>
    </row>
    <row r="60" spans="1:56" ht="12" customHeight="1" x14ac:dyDescent="0.25">
      <c r="A60"/>
      <c r="B60"/>
      <c r="C60" s="105"/>
      <c r="D60" s="1040"/>
      <c r="E60" s="926"/>
      <c r="F60" s="926"/>
      <c r="G60" s="71"/>
      <c r="H60" s="1044"/>
      <c r="I60" s="1044"/>
      <c r="J60" s="1044"/>
      <c r="K60" s="1044"/>
      <c r="L60" s="1044"/>
      <c r="M60" s="1044"/>
      <c r="N60" s="1044"/>
      <c r="O60" s="1044"/>
      <c r="P60" s="1044"/>
      <c r="Q60" s="1044"/>
      <c r="R60" s="1044"/>
      <c r="S60" s="1044"/>
      <c r="T60" s="1044"/>
      <c r="U60" s="1044"/>
      <c r="V60" s="1044"/>
      <c r="W60" s="1044"/>
      <c r="X60" s="1044"/>
      <c r="Y60" s="1044"/>
      <c r="Z60" s="1044"/>
      <c r="AA60" s="1044"/>
      <c r="AB60" s="1044"/>
      <c r="AC60" s="1044"/>
      <c r="AD60" s="1044"/>
      <c r="AE60" s="1044"/>
      <c r="AF60" s="1044"/>
      <c r="AG60" s="1044"/>
      <c r="AH60" s="1044"/>
      <c r="AI60" s="1044"/>
      <c r="AJ60" s="1044"/>
      <c r="AK60" s="1044"/>
      <c r="AL60" s="71"/>
      <c r="AM60" s="1048"/>
      <c r="AN60" s="1048"/>
      <c r="AO60" s="1049"/>
      <c r="AP60" s="71"/>
      <c r="AQ60" s="71"/>
      <c r="AR60" s="71"/>
      <c r="AS60" s="71"/>
      <c r="AT60" s="71"/>
      <c r="AU60" s="106"/>
      <c r="AV60" s="71"/>
      <c r="AZ60" s="92"/>
      <c r="BA60" s="92"/>
      <c r="BB60" s="92"/>
      <c r="BC60" s="92"/>
      <c r="BD60" s="92"/>
    </row>
    <row r="61" spans="1:56" ht="12" customHeight="1" x14ac:dyDescent="0.25">
      <c r="A61"/>
      <c r="B61"/>
      <c r="C61" s="105"/>
      <c r="D61" s="1041"/>
      <c r="E61" s="1042"/>
      <c r="F61" s="1042"/>
      <c r="G61" s="111"/>
      <c r="H61" s="1045"/>
      <c r="I61" s="1045"/>
      <c r="J61" s="1045"/>
      <c r="K61" s="1045"/>
      <c r="L61" s="1045"/>
      <c r="M61" s="1045"/>
      <c r="N61" s="1045"/>
      <c r="O61" s="1045"/>
      <c r="P61" s="1045"/>
      <c r="Q61" s="1045"/>
      <c r="R61" s="1045"/>
      <c r="S61" s="1045"/>
      <c r="T61" s="1045"/>
      <c r="U61" s="1045"/>
      <c r="V61" s="1045"/>
      <c r="W61" s="1045"/>
      <c r="X61" s="1045"/>
      <c r="Y61" s="1045"/>
      <c r="Z61" s="1045"/>
      <c r="AA61" s="1045"/>
      <c r="AB61" s="1045"/>
      <c r="AC61" s="1045"/>
      <c r="AD61" s="1045"/>
      <c r="AE61" s="1045"/>
      <c r="AF61" s="1045"/>
      <c r="AG61" s="1045"/>
      <c r="AH61" s="1045"/>
      <c r="AI61" s="1045"/>
      <c r="AJ61" s="1045"/>
      <c r="AK61" s="1045"/>
      <c r="AL61" s="111"/>
      <c r="AM61" s="1050"/>
      <c r="AN61" s="1050"/>
      <c r="AO61" s="1051"/>
      <c r="AP61" s="71"/>
      <c r="AQ61" s="71"/>
      <c r="AR61" s="71"/>
      <c r="AS61" s="71"/>
      <c r="AT61" s="71"/>
      <c r="AU61" s="106"/>
      <c r="AV61" s="71"/>
      <c r="AZ61" s="92"/>
      <c r="BA61" s="92"/>
      <c r="BB61" s="92"/>
      <c r="BC61" s="92"/>
      <c r="BD61" s="92"/>
    </row>
    <row r="62" spans="1:56" ht="12" customHeight="1" x14ac:dyDescent="0.25">
      <c r="A62"/>
      <c r="B62"/>
      <c r="C62" s="105"/>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106"/>
      <c r="AV62" s="71"/>
    </row>
    <row r="63" spans="1:56" ht="12" customHeight="1" x14ac:dyDescent="0.25">
      <c r="A63"/>
      <c r="B63"/>
      <c r="C63" s="105"/>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106"/>
      <c r="AV63" s="71"/>
    </row>
    <row r="64" spans="1:56" ht="12" customHeight="1" x14ac:dyDescent="0.25">
      <c r="A64"/>
      <c r="B64"/>
      <c r="C64" s="105"/>
      <c r="D64" s="1038">
        <f>D59+1</f>
        <v>4</v>
      </c>
      <c r="E64" s="1039"/>
      <c r="F64" s="1039"/>
      <c r="G64" s="110"/>
      <c r="H64" s="1043" t="s">
        <v>918</v>
      </c>
      <c r="I64" s="1043"/>
      <c r="J64" s="1043"/>
      <c r="K64" s="1043"/>
      <c r="L64" s="1043"/>
      <c r="M64" s="1043"/>
      <c r="N64" s="1043"/>
      <c r="O64" s="1043"/>
      <c r="P64" s="1043"/>
      <c r="Q64" s="1043"/>
      <c r="R64" s="1043"/>
      <c r="S64" s="1043"/>
      <c r="T64" s="1043"/>
      <c r="U64" s="1043"/>
      <c r="V64" s="1043"/>
      <c r="W64" s="1043"/>
      <c r="X64" s="1043"/>
      <c r="Y64" s="1043"/>
      <c r="Z64" s="1043"/>
      <c r="AA64" s="1043"/>
      <c r="AB64" s="1043"/>
      <c r="AC64" s="1043"/>
      <c r="AD64" s="1043"/>
      <c r="AE64" s="1043"/>
      <c r="AF64" s="1043"/>
      <c r="AG64" s="1043"/>
      <c r="AH64" s="1043"/>
      <c r="AI64" s="1043"/>
      <c r="AJ64" s="1043"/>
      <c r="AK64" s="1043"/>
      <c r="AL64" s="110"/>
      <c r="AM64" s="1046"/>
      <c r="AN64" s="1046"/>
      <c r="AO64" s="1047"/>
      <c r="AP64" s="71"/>
      <c r="AQ64" s="71"/>
      <c r="AR64" s="71"/>
      <c r="AS64" s="71"/>
      <c r="AT64" s="71"/>
      <c r="AU64" s="106"/>
      <c r="AV64" s="71"/>
    </row>
    <row r="65" spans="1:56" ht="12" customHeight="1" x14ac:dyDescent="0.25">
      <c r="A65"/>
      <c r="B65"/>
      <c r="C65" s="105"/>
      <c r="D65" s="1040"/>
      <c r="E65" s="926"/>
      <c r="F65" s="926"/>
      <c r="G65" s="71"/>
      <c r="H65" s="1044"/>
      <c r="I65" s="1044"/>
      <c r="J65" s="1044"/>
      <c r="K65" s="1044"/>
      <c r="L65" s="1044"/>
      <c r="M65" s="1044"/>
      <c r="N65" s="1044"/>
      <c r="O65" s="1044"/>
      <c r="P65" s="1044"/>
      <c r="Q65" s="1044"/>
      <c r="R65" s="1044"/>
      <c r="S65" s="1044"/>
      <c r="T65" s="1044"/>
      <c r="U65" s="1044"/>
      <c r="V65" s="1044"/>
      <c r="W65" s="1044"/>
      <c r="X65" s="1044"/>
      <c r="Y65" s="1044"/>
      <c r="Z65" s="1044"/>
      <c r="AA65" s="1044"/>
      <c r="AB65" s="1044"/>
      <c r="AC65" s="1044"/>
      <c r="AD65" s="1044"/>
      <c r="AE65" s="1044"/>
      <c r="AF65" s="1044"/>
      <c r="AG65" s="1044"/>
      <c r="AH65" s="1044"/>
      <c r="AI65" s="1044"/>
      <c r="AJ65" s="1044"/>
      <c r="AK65" s="1044"/>
      <c r="AL65" s="71"/>
      <c r="AM65" s="1048"/>
      <c r="AN65" s="1048"/>
      <c r="AO65" s="1049"/>
      <c r="AP65" s="71"/>
      <c r="AQ65" s="71"/>
      <c r="AR65" s="71"/>
      <c r="AS65" s="71"/>
      <c r="AT65" s="71"/>
      <c r="AU65" s="106"/>
      <c r="AV65" s="71"/>
    </row>
    <row r="66" spans="1:56" ht="12" customHeight="1" x14ac:dyDescent="0.25">
      <c r="A66"/>
      <c r="B66"/>
      <c r="C66" s="105"/>
      <c r="D66" s="1041"/>
      <c r="E66" s="1042"/>
      <c r="F66" s="1042"/>
      <c r="G66" s="111"/>
      <c r="H66" s="1045"/>
      <c r="I66" s="1045"/>
      <c r="J66" s="1045"/>
      <c r="K66" s="1045"/>
      <c r="L66" s="1045"/>
      <c r="M66" s="1045"/>
      <c r="N66" s="1045"/>
      <c r="O66" s="1045"/>
      <c r="P66" s="1045"/>
      <c r="Q66" s="1045"/>
      <c r="R66" s="1045"/>
      <c r="S66" s="1045"/>
      <c r="T66" s="1045"/>
      <c r="U66" s="1045"/>
      <c r="V66" s="1045"/>
      <c r="W66" s="1045"/>
      <c r="X66" s="1045"/>
      <c r="Y66" s="1045"/>
      <c r="Z66" s="1045"/>
      <c r="AA66" s="1045"/>
      <c r="AB66" s="1045"/>
      <c r="AC66" s="1045"/>
      <c r="AD66" s="1045"/>
      <c r="AE66" s="1045"/>
      <c r="AF66" s="1045"/>
      <c r="AG66" s="1045"/>
      <c r="AH66" s="1045"/>
      <c r="AI66" s="1045"/>
      <c r="AJ66" s="1045"/>
      <c r="AK66" s="1045"/>
      <c r="AL66" s="111"/>
      <c r="AM66" s="1050"/>
      <c r="AN66" s="1050"/>
      <c r="AO66" s="1051"/>
      <c r="AP66" s="71"/>
      <c r="AQ66" s="71"/>
      <c r="AR66" s="71"/>
      <c r="AS66" s="71"/>
      <c r="AT66" s="71"/>
      <c r="AU66" s="106"/>
      <c r="AV66" s="71"/>
    </row>
    <row r="67" spans="1:56" ht="12" customHeight="1" x14ac:dyDescent="0.25">
      <c r="A67"/>
      <c r="B67"/>
      <c r="C67" s="105"/>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106"/>
      <c r="AV67" s="71"/>
    </row>
    <row r="68" spans="1:56" ht="12" customHeight="1" x14ac:dyDescent="0.25">
      <c r="A68"/>
      <c r="B68"/>
      <c r="C68" s="105"/>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106"/>
      <c r="AV68" s="71"/>
    </row>
    <row r="69" spans="1:56" ht="12" customHeight="1" x14ac:dyDescent="0.25">
      <c r="A69"/>
      <c r="B69"/>
      <c r="C69" s="105"/>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106"/>
      <c r="AV69" s="71"/>
      <c r="AW69" s="92"/>
      <c r="AX69" s="92"/>
      <c r="AY69" s="92"/>
      <c r="AZ69" s="92"/>
      <c r="BA69" s="92"/>
      <c r="BB69" s="92"/>
      <c r="BC69" s="92"/>
      <c r="BD69" s="92"/>
    </row>
    <row r="70" spans="1:56" ht="12" customHeight="1" x14ac:dyDescent="0.25">
      <c r="A70"/>
      <c r="B70"/>
      <c r="C70" s="105"/>
      <c r="D70" s="71"/>
      <c r="E70" s="71"/>
      <c r="F70" s="71"/>
      <c r="G70" s="71"/>
      <c r="H70" s="1053" t="str">
        <f>IF(OR(AM49="Non",AM54="non",AM59="non",AM64="non"),"Projet rejeté","Projet éligible")</f>
        <v>Projet éligible</v>
      </c>
      <c r="I70" s="1054"/>
      <c r="J70" s="1054"/>
      <c r="K70" s="1054"/>
      <c r="L70" s="1054"/>
      <c r="M70" s="1054"/>
      <c r="N70" s="1054"/>
      <c r="O70" s="1054"/>
      <c r="P70" s="1054"/>
      <c r="Q70" s="1054"/>
      <c r="R70" s="1054"/>
      <c r="S70" s="1054"/>
      <c r="T70" s="1054"/>
      <c r="U70" s="1054"/>
      <c r="V70" s="1054"/>
      <c r="W70" s="1054"/>
      <c r="X70" s="1054"/>
      <c r="Y70" s="1054"/>
      <c r="Z70" s="1054"/>
      <c r="AA70" s="1054"/>
      <c r="AB70" s="1054"/>
      <c r="AC70" s="1054"/>
      <c r="AD70" s="1054"/>
      <c r="AE70" s="1054"/>
      <c r="AF70" s="1054"/>
      <c r="AG70" s="1054"/>
      <c r="AH70" s="1054"/>
      <c r="AI70" s="1054"/>
      <c r="AJ70" s="1054"/>
      <c r="AK70" s="1054"/>
      <c r="AL70" s="1054"/>
      <c r="AM70" s="1054"/>
      <c r="AN70" s="1054"/>
      <c r="AO70" s="1055"/>
      <c r="AP70" s="71"/>
      <c r="AQ70" s="71"/>
      <c r="AR70" s="71"/>
      <c r="AS70" s="71"/>
      <c r="AT70" s="71"/>
      <c r="AU70" s="106"/>
      <c r="AV70" s="71"/>
      <c r="AW70" s="92"/>
      <c r="AX70" s="92"/>
      <c r="AY70" s="92"/>
      <c r="AZ70" s="92"/>
      <c r="BA70" s="92"/>
      <c r="BB70" s="92"/>
      <c r="BC70" s="92"/>
    </row>
    <row r="71" spans="1:56" ht="12" customHeight="1" x14ac:dyDescent="0.25">
      <c r="A71"/>
      <c r="B71"/>
      <c r="C71" s="105"/>
      <c r="D71" s="71"/>
      <c r="E71" s="71"/>
      <c r="F71" s="71"/>
      <c r="G71" s="71"/>
      <c r="H71" s="1056"/>
      <c r="I71" s="1057"/>
      <c r="J71" s="1057"/>
      <c r="K71" s="1057"/>
      <c r="L71" s="1057"/>
      <c r="M71" s="1057"/>
      <c r="N71" s="1057"/>
      <c r="O71" s="1057"/>
      <c r="P71" s="1057"/>
      <c r="Q71" s="1057"/>
      <c r="R71" s="1057"/>
      <c r="S71" s="1057"/>
      <c r="T71" s="1057"/>
      <c r="U71" s="1057"/>
      <c r="V71" s="1057"/>
      <c r="W71" s="1057"/>
      <c r="X71" s="1057"/>
      <c r="Y71" s="1057"/>
      <c r="Z71" s="1057"/>
      <c r="AA71" s="1057"/>
      <c r="AB71" s="1057"/>
      <c r="AC71" s="1057"/>
      <c r="AD71" s="1057"/>
      <c r="AE71" s="1057"/>
      <c r="AF71" s="1057"/>
      <c r="AG71" s="1057"/>
      <c r="AH71" s="1057"/>
      <c r="AI71" s="1057"/>
      <c r="AJ71" s="1057"/>
      <c r="AK71" s="1057"/>
      <c r="AL71" s="1057"/>
      <c r="AM71" s="1057"/>
      <c r="AN71" s="1057"/>
      <c r="AO71" s="1058"/>
      <c r="AP71" s="71"/>
      <c r="AQ71" s="71"/>
      <c r="AR71" s="71"/>
      <c r="AS71" s="71"/>
      <c r="AT71" s="71"/>
      <c r="AU71" s="106"/>
      <c r="AV71" s="71"/>
    </row>
    <row r="72" spans="1:56" ht="12" customHeight="1" x14ac:dyDescent="0.25">
      <c r="A72"/>
      <c r="B72"/>
      <c r="C72" s="105"/>
      <c r="D72" s="71"/>
      <c r="E72" s="71"/>
      <c r="F72" s="71"/>
      <c r="G72" s="71"/>
      <c r="H72" s="1059"/>
      <c r="I72" s="1060"/>
      <c r="J72" s="1060"/>
      <c r="K72" s="1060"/>
      <c r="L72" s="1060"/>
      <c r="M72" s="1060"/>
      <c r="N72" s="1060"/>
      <c r="O72" s="1060"/>
      <c r="P72" s="1060"/>
      <c r="Q72" s="1060"/>
      <c r="R72" s="1060"/>
      <c r="S72" s="1060"/>
      <c r="T72" s="1060"/>
      <c r="U72" s="1060"/>
      <c r="V72" s="1060"/>
      <c r="W72" s="1060"/>
      <c r="X72" s="1060"/>
      <c r="Y72" s="1060"/>
      <c r="Z72" s="1060"/>
      <c r="AA72" s="1060"/>
      <c r="AB72" s="1060"/>
      <c r="AC72" s="1060"/>
      <c r="AD72" s="1060"/>
      <c r="AE72" s="1060"/>
      <c r="AF72" s="1060"/>
      <c r="AG72" s="1060"/>
      <c r="AH72" s="1060"/>
      <c r="AI72" s="1060"/>
      <c r="AJ72" s="1060"/>
      <c r="AK72" s="1060"/>
      <c r="AL72" s="1060"/>
      <c r="AM72" s="1060"/>
      <c r="AN72" s="1060"/>
      <c r="AO72" s="1061"/>
      <c r="AP72" s="71"/>
      <c r="AQ72" s="71"/>
      <c r="AR72" s="71"/>
      <c r="AS72" s="71"/>
      <c r="AT72" s="71"/>
      <c r="AU72" s="106"/>
      <c r="AV72" s="71"/>
    </row>
    <row r="73" spans="1:56" ht="12" customHeight="1" x14ac:dyDescent="0.25">
      <c r="A73"/>
      <c r="B73"/>
      <c r="C73" s="105"/>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106"/>
      <c r="AV73" s="71"/>
    </row>
    <row r="74" spans="1:56" ht="12" customHeight="1" thickBot="1" x14ac:dyDescent="0.3">
      <c r="A74"/>
      <c r="B74"/>
      <c r="C74" s="107"/>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9"/>
      <c r="AV74" s="71"/>
    </row>
    <row r="75" spans="1:56" ht="12" customHeight="1" x14ac:dyDescent="0.25">
      <c r="A75"/>
      <c r="B75" s="99" t="s">
        <v>795</v>
      </c>
      <c r="C75"/>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row>
    <row r="76" spans="1:56" ht="12" customHeight="1" x14ac:dyDescent="0.25">
      <c r="A76"/>
      <c r="B76" s="99"/>
      <c r="C76"/>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row>
    <row r="77" spans="1:56" ht="12" customHeight="1" x14ac:dyDescent="0.25">
      <c r="A77"/>
      <c r="B77" s="99"/>
      <c r="C77"/>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row>
    <row r="78" spans="1:56" ht="12" customHeight="1" x14ac:dyDescent="0.25">
      <c r="A78"/>
      <c r="B78" s="99"/>
      <c r="C78"/>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row>
    <row r="79" spans="1:56" ht="12" customHeight="1" x14ac:dyDescent="0.25">
      <c r="A79"/>
      <c r="B79" s="99"/>
      <c r="C79"/>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row>
    <row r="80" spans="1:56" ht="12" customHeight="1" x14ac:dyDescent="0.25">
      <c r="A80"/>
      <c r="B80" s="99"/>
      <c r="C80"/>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row>
    <row r="81" spans="1:57" ht="12" customHeight="1" x14ac:dyDescent="0.25">
      <c r="A81"/>
      <c r="B81" s="99"/>
      <c r="C8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row>
    <row r="82" spans="1:57" ht="12" customHeight="1" x14ac:dyDescent="0.25">
      <c r="A82"/>
      <c r="B82" s="99"/>
      <c r="C82"/>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row>
    <row r="83" spans="1:57" ht="12" customHeight="1" x14ac:dyDescent="0.25">
      <c r="A83"/>
      <c r="B83" s="99"/>
      <c r="C83"/>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row>
    <row r="84" spans="1:57" ht="12" customHeight="1" x14ac:dyDescent="0.25">
      <c r="A84"/>
      <c r="B84" s="99" t="s">
        <v>796</v>
      </c>
      <c r="C84"/>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row>
    <row r="85" spans="1:57" ht="12" customHeight="1"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X85" s="1052" t="e">
        <f>VLOOKUP(S74,[2]Liste!$A:$B,2,FALSE)</f>
        <v>#N/A</v>
      </c>
      <c r="AY85" s="1052"/>
      <c r="AZ85" s="1052" t="e">
        <f>VLOOKUP(Z74,[2]Liste!$A:$B,2,FALSE)</f>
        <v>#N/A</v>
      </c>
      <c r="BA85" s="1052"/>
      <c r="BB85" s="1052" t="e">
        <f>VLOOKUP(AG74,[2]Liste!$A:$B,2,FALSE)</f>
        <v>#N/A</v>
      </c>
      <c r="BC85" s="1052"/>
      <c r="BD85" s="1052" t="e">
        <f>VLOOKUP(AN74,[2]Liste!$A:$B,2,FALSE)</f>
        <v>#N/A</v>
      </c>
      <c r="BE85" s="1052"/>
    </row>
    <row r="86" spans="1:57" ht="12" customHeight="1"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X86" s="1052"/>
      <c r="AY86" s="1052"/>
      <c r="AZ86" s="1052"/>
      <c r="BA86" s="1052"/>
      <c r="BB86" s="1052"/>
      <c r="BC86" s="1052"/>
      <c r="BD86" s="1052"/>
      <c r="BE86" s="1052"/>
    </row>
    <row r="87" spans="1:57" ht="12" customHeight="1"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row>
    <row r="88" spans="1:57" ht="12" customHeight="1" thickBot="1" x14ac:dyDescent="0.3">
      <c r="A88" s="440" t="s">
        <v>234</v>
      </c>
      <c r="B88" s="440"/>
      <c r="C88" s="440"/>
      <c r="D88" s="440"/>
      <c r="E88" s="440"/>
      <c r="F88" s="440"/>
      <c r="G88" s="440"/>
      <c r="H88" s="440"/>
      <c r="I88" s="440"/>
      <c r="J88" s="440"/>
      <c r="K88" s="440"/>
      <c r="L88" s="440"/>
      <c r="M88" s="440"/>
      <c r="N88" s="440"/>
      <c r="O88" s="440"/>
      <c r="P88" s="440"/>
      <c r="Q88" s="440"/>
      <c r="R88" s="440"/>
      <c r="S88" s="440"/>
      <c r="T88" s="440"/>
      <c r="U88" s="440"/>
      <c r="V88" s="440"/>
      <c r="W88" s="440"/>
      <c r="X88" s="440"/>
      <c r="Y88" s="440"/>
      <c r="Z88" s="440"/>
      <c r="AA88" s="440"/>
      <c r="AB88" s="440"/>
      <c r="AC88" s="440"/>
      <c r="AD88" s="440"/>
      <c r="AE88" s="440"/>
      <c r="AF88" s="440"/>
      <c r="AG88" s="440"/>
      <c r="AH88" s="440"/>
      <c r="AI88" s="440"/>
      <c r="AJ88" s="440"/>
      <c r="AK88" s="440"/>
      <c r="AL88" s="440"/>
      <c r="AM88" s="440"/>
      <c r="AN88" s="440"/>
      <c r="AO88" s="440"/>
      <c r="AP88" s="440"/>
      <c r="AQ88" s="440"/>
      <c r="AR88" s="440"/>
      <c r="AS88" s="440"/>
      <c r="AT88" s="440"/>
      <c r="AU88" s="440"/>
      <c r="AV88" s="440"/>
    </row>
    <row r="89" spans="1:57" ht="12" customHeight="1" thickTop="1" x14ac:dyDescent="0.25">
      <c r="A89" s="411"/>
      <c r="B89" s="411"/>
      <c r="C89" s="411"/>
      <c r="D89" s="412" t="str">
        <f>$D$1</f>
        <v>Appel à projets commun 2022</v>
      </c>
      <c r="E89" s="412"/>
      <c r="F89" s="412"/>
      <c r="G89" s="412"/>
      <c r="H89" s="412"/>
      <c r="I89" s="412"/>
      <c r="J89" s="412"/>
      <c r="K89" s="412"/>
      <c r="L89" s="412"/>
      <c r="M89" s="412"/>
      <c r="N89" s="412"/>
      <c r="O89" s="412"/>
      <c r="P89" s="412"/>
      <c r="Q89" s="412"/>
      <c r="R89" s="412"/>
      <c r="S89" s="412"/>
      <c r="T89" s="412"/>
      <c r="U89" s="412"/>
      <c r="V89" s="412"/>
      <c r="W89" s="412"/>
      <c r="X89" s="412"/>
      <c r="Y89" s="412"/>
      <c r="Z89" s="412"/>
      <c r="AA89" s="412"/>
      <c r="AB89" s="412"/>
      <c r="AC89" s="412"/>
      <c r="AD89" s="412"/>
      <c r="AE89" s="412"/>
      <c r="AF89" s="412"/>
      <c r="AG89" s="412"/>
      <c r="AH89" s="412"/>
      <c r="AI89" s="412"/>
      <c r="AJ89" s="412"/>
      <c r="AK89" s="412"/>
      <c r="AL89" s="412"/>
      <c r="AM89" s="412"/>
      <c r="AN89" s="967" t="s">
        <v>782</v>
      </c>
      <c r="AO89" s="968"/>
      <c r="AP89" s="968"/>
      <c r="AQ89" s="968"/>
      <c r="AR89" s="968"/>
      <c r="AS89" s="968"/>
      <c r="AT89" s="968"/>
      <c r="AU89" s="968"/>
      <c r="AV89" s="969"/>
    </row>
    <row r="90" spans="1:57" ht="12" customHeight="1" x14ac:dyDescent="0.25">
      <c r="A90" s="411"/>
      <c r="B90" s="411"/>
      <c r="C90" s="411"/>
      <c r="D90" s="412"/>
      <c r="E90" s="412"/>
      <c r="F90" s="412"/>
      <c r="G90" s="412"/>
      <c r="H90" s="412"/>
      <c r="I90" s="412"/>
      <c r="J90" s="412"/>
      <c r="K90" s="412"/>
      <c r="L90" s="412"/>
      <c r="M90" s="412"/>
      <c r="N90" s="412"/>
      <c r="O90" s="412"/>
      <c r="P90" s="412"/>
      <c r="Q90" s="412"/>
      <c r="R90" s="412"/>
      <c r="S90" s="412"/>
      <c r="T90" s="412"/>
      <c r="U90" s="412"/>
      <c r="V90" s="412"/>
      <c r="W90" s="412"/>
      <c r="X90" s="412"/>
      <c r="Y90" s="412"/>
      <c r="Z90" s="412"/>
      <c r="AA90" s="412"/>
      <c r="AB90" s="412"/>
      <c r="AC90" s="412"/>
      <c r="AD90" s="412"/>
      <c r="AE90" s="412"/>
      <c r="AF90" s="412"/>
      <c r="AG90" s="412"/>
      <c r="AH90" s="412"/>
      <c r="AI90" s="412"/>
      <c r="AJ90" s="412"/>
      <c r="AK90" s="412"/>
      <c r="AL90" s="412"/>
      <c r="AM90" s="412"/>
      <c r="AN90" s="970"/>
      <c r="AO90" s="464"/>
      <c r="AP90" s="464"/>
      <c r="AQ90" s="464"/>
      <c r="AR90" s="464"/>
      <c r="AS90" s="464"/>
      <c r="AT90" s="464"/>
      <c r="AU90" s="464"/>
      <c r="AV90" s="971"/>
    </row>
    <row r="91" spans="1:57" ht="12" customHeight="1" thickBot="1" x14ac:dyDescent="0.3">
      <c r="A91" s="411"/>
      <c r="B91" s="411"/>
      <c r="C91" s="411"/>
      <c r="D91" s="412"/>
      <c r="E91" s="412"/>
      <c r="F91" s="412"/>
      <c r="G91" s="412"/>
      <c r="H91" s="412"/>
      <c r="I91" s="412"/>
      <c r="J91" s="412"/>
      <c r="K91" s="412"/>
      <c r="L91" s="412"/>
      <c r="M91" s="412"/>
      <c r="N91" s="412"/>
      <c r="O91" s="412"/>
      <c r="P91" s="412"/>
      <c r="Q91" s="412"/>
      <c r="R91" s="412"/>
      <c r="S91" s="412"/>
      <c r="T91" s="412"/>
      <c r="U91" s="412"/>
      <c r="V91" s="412"/>
      <c r="W91" s="412"/>
      <c r="X91" s="412"/>
      <c r="Y91" s="412"/>
      <c r="Z91" s="412"/>
      <c r="AA91" s="412"/>
      <c r="AB91" s="412"/>
      <c r="AC91" s="412"/>
      <c r="AD91" s="412"/>
      <c r="AE91" s="412"/>
      <c r="AF91" s="412"/>
      <c r="AG91" s="412"/>
      <c r="AH91" s="412"/>
      <c r="AI91" s="412"/>
      <c r="AJ91" s="412"/>
      <c r="AK91" s="412"/>
      <c r="AL91" s="412"/>
      <c r="AM91" s="412"/>
      <c r="AN91" s="972"/>
      <c r="AO91" s="973"/>
      <c r="AP91" s="973"/>
      <c r="AQ91" s="973"/>
      <c r="AR91" s="973"/>
      <c r="AS91" s="973"/>
      <c r="AT91" s="973"/>
      <c r="AU91" s="973"/>
      <c r="AV91" s="974"/>
    </row>
    <row r="92" spans="1:57" ht="12" customHeight="1" thickTop="1" x14ac:dyDescent="0.25">
      <c r="A92"/>
      <c r="B92"/>
      <c r="C92"/>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92"/>
      <c r="AX92" s="92"/>
      <c r="AY92" s="92"/>
      <c r="AZ92" s="92"/>
      <c r="BA92" s="92"/>
      <c r="BB92" s="92"/>
      <c r="BC92" s="92"/>
      <c r="BD92" s="92"/>
    </row>
    <row r="93" spans="1:57" ht="12" customHeight="1" thickBot="1" x14ac:dyDescent="0.3">
      <c r="A93"/>
      <c r="B93"/>
      <c r="C93"/>
      <c r="D93" s="71"/>
      <c r="E93" s="71"/>
      <c r="F93" s="71"/>
      <c r="G93" s="71"/>
      <c r="H93" s="71"/>
      <c r="I93" s="71"/>
      <c r="J93" s="71"/>
      <c r="K93" s="71"/>
      <c r="L93" s="71"/>
      <c r="M93" s="71"/>
      <c r="N93" s="71"/>
      <c r="O93" s="71"/>
      <c r="P93" s="71"/>
      <c r="Q93" s="71"/>
      <c r="R93" s="71"/>
      <c r="S93" s="71"/>
      <c r="T93" s="71"/>
      <c r="U93" s="71"/>
      <c r="V93" s="71"/>
      <c r="W93" s="71"/>
      <c r="X93" s="71"/>
      <c r="Y93" s="71"/>
      <c r="Z93" s="159"/>
      <c r="AA93" s="71"/>
      <c r="AB93" s="71"/>
      <c r="AC93" s="71"/>
      <c r="AD93" s="71"/>
      <c r="AE93" s="71"/>
      <c r="AF93" s="71"/>
      <c r="AG93" s="71"/>
      <c r="AH93" s="71"/>
      <c r="AI93" s="71"/>
      <c r="AJ93" s="71"/>
      <c r="AK93" s="71"/>
      <c r="AL93" s="71"/>
      <c r="AM93" s="71"/>
      <c r="AN93" s="71"/>
      <c r="AO93" s="71"/>
      <c r="AP93" s="71"/>
      <c r="AQ93" s="71"/>
      <c r="AR93" s="71"/>
      <c r="AS93" s="71"/>
      <c r="AT93" s="71"/>
      <c r="AU93" s="71"/>
      <c r="AV93" s="71"/>
      <c r="AW93" s="92"/>
      <c r="AX93" s="92"/>
      <c r="AY93" s="92"/>
      <c r="AZ93" s="92"/>
      <c r="BA93" s="92"/>
      <c r="BB93" s="92"/>
      <c r="BC93" s="92"/>
    </row>
    <row r="94" spans="1:57" ht="12" customHeight="1" x14ac:dyDescent="0.25">
      <c r="A94"/>
      <c r="B94"/>
      <c r="C94"/>
      <c r="D94"/>
      <c r="E94" s="926" t="s">
        <v>867</v>
      </c>
      <c r="F94" s="926"/>
      <c r="G94" s="926"/>
      <c r="H94" s="926"/>
      <c r="I94" s="926"/>
      <c r="J94" s="926"/>
      <c r="K94" s="926"/>
      <c r="L94" s="926"/>
      <c r="M94" s="926"/>
      <c r="N94" s="926"/>
      <c r="O94" s="926"/>
      <c r="P94" s="926"/>
      <c r="Q94" s="926"/>
      <c r="R94" s="160"/>
      <c r="S94" s="160"/>
      <c r="T94" s="160"/>
      <c r="U94" s="160"/>
      <c r="V94" s="1029" t="s">
        <v>868</v>
      </c>
      <c r="W94" s="1030"/>
      <c r="X94" s="1030"/>
      <c r="Y94" s="1030"/>
      <c r="Z94" s="1030"/>
      <c r="AA94" s="1023">
        <v>1</v>
      </c>
      <c r="AB94" s="1026" t="s">
        <v>869</v>
      </c>
      <c r="AC94" s="1026"/>
      <c r="AD94" s="1026"/>
      <c r="AE94" s="1023">
        <v>2</v>
      </c>
      <c r="AF94" s="1035" t="s">
        <v>870</v>
      </c>
      <c r="AG94" s="1035"/>
      <c r="AH94" s="1035"/>
      <c r="AI94" s="1035">
        <v>3</v>
      </c>
      <c r="AJ94" s="1026" t="s">
        <v>871</v>
      </c>
      <c r="AK94" s="1026"/>
      <c r="AL94" s="1026"/>
      <c r="AM94" s="1023">
        <v>4</v>
      </c>
      <c r="AN94" s="1026" t="s">
        <v>872</v>
      </c>
      <c r="AO94" s="1026"/>
      <c r="AP94" s="1026"/>
      <c r="AQ94" s="1023">
        <v>5</v>
      </c>
      <c r="AR94" s="1026" t="s">
        <v>873</v>
      </c>
      <c r="AS94" s="1026"/>
      <c r="AT94" s="1026"/>
      <c r="AU94" s="161"/>
      <c r="AV94"/>
    </row>
    <row r="95" spans="1:57" ht="12" customHeight="1" x14ac:dyDescent="0.25">
      <c r="A95"/>
      <c r="B95"/>
      <c r="C95"/>
      <c r="D95" s="71"/>
      <c r="E95" s="926"/>
      <c r="F95" s="926"/>
      <c r="G95" s="926"/>
      <c r="H95" s="926"/>
      <c r="I95" s="926"/>
      <c r="J95" s="926"/>
      <c r="K95" s="926"/>
      <c r="L95" s="926"/>
      <c r="M95" s="926"/>
      <c r="N95" s="926"/>
      <c r="O95" s="926"/>
      <c r="P95" s="926"/>
      <c r="Q95" s="926"/>
      <c r="R95" s="160"/>
      <c r="S95" s="160"/>
      <c r="T95" s="160"/>
      <c r="U95" s="160"/>
      <c r="V95" s="1031"/>
      <c r="W95" s="1032"/>
      <c r="X95" s="1032"/>
      <c r="Y95" s="1032"/>
      <c r="Z95" s="1032"/>
      <c r="AA95" s="1024"/>
      <c r="AB95" s="1027"/>
      <c r="AC95" s="1027"/>
      <c r="AD95" s="1027"/>
      <c r="AE95" s="1024"/>
      <c r="AF95" s="1036"/>
      <c r="AG95" s="1036"/>
      <c r="AH95" s="1036"/>
      <c r="AI95" s="1036"/>
      <c r="AJ95" s="1027"/>
      <c r="AK95" s="1027"/>
      <c r="AL95" s="1027"/>
      <c r="AM95" s="1024"/>
      <c r="AN95" s="1027"/>
      <c r="AO95" s="1027"/>
      <c r="AP95" s="1027"/>
      <c r="AQ95" s="1024"/>
      <c r="AR95" s="1027"/>
      <c r="AS95" s="1027"/>
      <c r="AT95" s="1027"/>
      <c r="AU95" s="162"/>
      <c r="AV95"/>
    </row>
    <row r="96" spans="1:57" ht="12" customHeight="1" thickBot="1" x14ac:dyDescent="0.3">
      <c r="A96"/>
      <c r="B96"/>
      <c r="C96"/>
      <c r="D96"/>
      <c r="E96" s="926"/>
      <c r="F96" s="926"/>
      <c r="G96" s="926"/>
      <c r="H96" s="926"/>
      <c r="I96" s="926"/>
      <c r="J96" s="926"/>
      <c r="K96" s="926"/>
      <c r="L96" s="926"/>
      <c r="M96" s="926"/>
      <c r="N96" s="926"/>
      <c r="O96" s="926"/>
      <c r="P96" s="926"/>
      <c r="Q96" s="926"/>
      <c r="R96" s="160"/>
      <c r="S96" s="160"/>
      <c r="T96" s="160"/>
      <c r="U96" s="160"/>
      <c r="V96" s="1033"/>
      <c r="W96" s="1034"/>
      <c r="X96" s="1034"/>
      <c r="Y96" s="1034"/>
      <c r="Z96" s="1034"/>
      <c r="AA96" s="1025"/>
      <c r="AB96" s="1028"/>
      <c r="AC96" s="1028"/>
      <c r="AD96" s="1028"/>
      <c r="AE96" s="1025"/>
      <c r="AF96" s="1037"/>
      <c r="AG96" s="1037"/>
      <c r="AH96" s="1037"/>
      <c r="AI96" s="1037"/>
      <c r="AJ96" s="1028"/>
      <c r="AK96" s="1028"/>
      <c r="AL96" s="1028"/>
      <c r="AM96" s="1025"/>
      <c r="AN96" s="1028"/>
      <c r="AO96" s="1028"/>
      <c r="AP96" s="1028"/>
      <c r="AQ96" s="1025"/>
      <c r="AR96" s="1028"/>
      <c r="AS96" s="1028"/>
      <c r="AT96" s="1028"/>
      <c r="AU96" s="163"/>
      <c r="AV96"/>
    </row>
    <row r="97" spans="1:51" ht="12" customHeight="1" thickBot="1" x14ac:dyDescent="0.3">
      <c r="A97"/>
      <c r="B97"/>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c r="AC97"/>
      <c r="AD97"/>
      <c r="AE97"/>
      <c r="AF97"/>
      <c r="AG97" s="72"/>
      <c r="AH97" s="72"/>
      <c r="AI97" s="72"/>
      <c r="AJ97" s="72"/>
      <c r="AK97" s="72"/>
      <c r="AL97" s="72"/>
      <c r="AM97" s="72"/>
      <c r="AN97" s="72"/>
      <c r="AO97" s="72"/>
      <c r="AP97" s="72"/>
      <c r="AQ97" s="72"/>
      <c r="AR97" s="72"/>
      <c r="AS97" s="72"/>
      <c r="AT97" s="72"/>
      <c r="AU97" s="72"/>
      <c r="AV97"/>
    </row>
    <row r="98" spans="1:51" ht="12" customHeight="1" x14ac:dyDescent="0.25">
      <c r="A98"/>
      <c r="B98" s="980" t="s">
        <v>874</v>
      </c>
      <c r="C98" s="980"/>
      <c r="D98" s="980"/>
      <c r="E98" s="980"/>
      <c r="F98" s="980"/>
      <c r="G98" s="164"/>
      <c r="H98" s="949" t="s">
        <v>875</v>
      </c>
      <c r="I98" s="949"/>
      <c r="J98" s="949"/>
      <c r="K98" s="949"/>
      <c r="L98" s="949"/>
      <c r="M98" s="949"/>
      <c r="N98" s="949"/>
      <c r="O98" s="949"/>
      <c r="P98" s="949"/>
      <c r="Q98" s="949"/>
      <c r="R98" s="949"/>
      <c r="S98" s="949"/>
      <c r="T98" s="949"/>
      <c r="U98" s="949"/>
      <c r="V98" s="949"/>
      <c r="W98" s="976"/>
      <c r="X98" s="976"/>
      <c r="Y98" s="72"/>
      <c r="Z98" s="72"/>
      <c r="AA98" s="949" t="s">
        <v>876</v>
      </c>
      <c r="AB98" s="949"/>
      <c r="AC98" s="949"/>
      <c r="AD98" s="949"/>
      <c r="AE98" s="949"/>
      <c r="AF98" s="949"/>
      <c r="AG98" s="949"/>
      <c r="AH98" s="949"/>
      <c r="AI98" s="949"/>
      <c r="AJ98" s="949"/>
      <c r="AK98" s="949"/>
      <c r="AL98" s="949"/>
      <c r="AM98" s="949"/>
      <c r="AN98" s="949"/>
      <c r="AO98" s="950"/>
      <c r="AP98" s="951"/>
      <c r="AQ98" s="952"/>
      <c r="AR98"/>
      <c r="AS98" s="955">
        <f>(AP98+AP100)</f>
        <v>0</v>
      </c>
      <c r="AT98" s="956"/>
      <c r="AU98" s="957"/>
      <c r="AV98"/>
      <c r="AX98" s="975">
        <f>IF(W98="Non",0,AP98)</f>
        <v>0</v>
      </c>
      <c r="AY98" s="975"/>
    </row>
    <row r="99" spans="1:51" ht="12" customHeight="1" thickBot="1" x14ac:dyDescent="0.3">
      <c r="A99"/>
      <c r="B99" s="980"/>
      <c r="C99" s="980"/>
      <c r="D99" s="980"/>
      <c r="E99" s="980"/>
      <c r="F99" s="980"/>
      <c r="G99" s="164"/>
      <c r="H99" s="949"/>
      <c r="I99" s="949"/>
      <c r="J99" s="949"/>
      <c r="K99" s="949"/>
      <c r="L99" s="949"/>
      <c r="M99" s="949"/>
      <c r="N99" s="949"/>
      <c r="O99" s="949"/>
      <c r="P99" s="949"/>
      <c r="Q99" s="949"/>
      <c r="R99" s="949"/>
      <c r="S99" s="949"/>
      <c r="T99" s="949"/>
      <c r="U99" s="949"/>
      <c r="V99" s="949"/>
      <c r="W99" s="976"/>
      <c r="X99" s="976"/>
      <c r="Y99" s="72"/>
      <c r="Z99" s="72"/>
      <c r="AA99" s="949"/>
      <c r="AB99" s="949"/>
      <c r="AC99" s="949"/>
      <c r="AD99" s="949"/>
      <c r="AE99" s="949"/>
      <c r="AF99" s="949"/>
      <c r="AG99" s="949"/>
      <c r="AH99" s="949"/>
      <c r="AI99" s="949"/>
      <c r="AJ99" s="949"/>
      <c r="AK99" s="949"/>
      <c r="AL99" s="949"/>
      <c r="AM99" s="949"/>
      <c r="AN99" s="949"/>
      <c r="AO99" s="950"/>
      <c r="AP99" s="953"/>
      <c r="AQ99" s="954"/>
      <c r="AR99"/>
      <c r="AS99" s="958"/>
      <c r="AT99" s="959"/>
      <c r="AU99" s="960"/>
      <c r="AV99"/>
      <c r="AX99" s="975"/>
      <c r="AY99" s="975"/>
    </row>
    <row r="100" spans="1:51" ht="12" customHeight="1" x14ac:dyDescent="0.25">
      <c r="A100"/>
      <c r="B100" s="980"/>
      <c r="C100" s="980"/>
      <c r="D100" s="980"/>
      <c r="E100" s="980"/>
      <c r="F100" s="980"/>
      <c r="G100" s="164"/>
      <c r="H100" s="949" t="s">
        <v>877</v>
      </c>
      <c r="I100" s="949"/>
      <c r="J100" s="949"/>
      <c r="K100" s="949"/>
      <c r="L100" s="949"/>
      <c r="M100" s="949"/>
      <c r="N100" s="949"/>
      <c r="O100" s="949"/>
      <c r="P100" s="949"/>
      <c r="Q100" s="949"/>
      <c r="R100" s="949"/>
      <c r="S100" s="949"/>
      <c r="T100" s="949"/>
      <c r="U100" s="949"/>
      <c r="V100" s="949"/>
      <c r="W100" s="976"/>
      <c r="X100" s="976"/>
      <c r="Y100" s="72"/>
      <c r="Z100" s="72"/>
      <c r="AA100" s="949" t="s">
        <v>878</v>
      </c>
      <c r="AB100" s="949"/>
      <c r="AC100" s="949"/>
      <c r="AD100" s="949"/>
      <c r="AE100" s="949"/>
      <c r="AF100" s="949"/>
      <c r="AG100" s="949"/>
      <c r="AH100" s="949"/>
      <c r="AI100" s="949"/>
      <c r="AJ100" s="949"/>
      <c r="AK100" s="949"/>
      <c r="AL100" s="949"/>
      <c r="AM100" s="949"/>
      <c r="AN100" s="949"/>
      <c r="AO100" s="950"/>
      <c r="AP100" s="951"/>
      <c r="AQ100" s="952"/>
      <c r="AR100"/>
      <c r="AS100" s="958"/>
      <c r="AT100" s="959"/>
      <c r="AU100" s="960"/>
      <c r="AV100"/>
      <c r="AX100" s="975">
        <f>IF(W100="Non",0,AP100)</f>
        <v>0</v>
      </c>
      <c r="AY100" s="975"/>
    </row>
    <row r="101" spans="1:51" ht="12" customHeight="1" thickBot="1" x14ac:dyDescent="0.3">
      <c r="A101"/>
      <c r="B101" s="980"/>
      <c r="C101" s="980"/>
      <c r="D101" s="980"/>
      <c r="E101" s="980"/>
      <c r="F101" s="980"/>
      <c r="G101" s="164"/>
      <c r="H101" s="949"/>
      <c r="I101" s="949"/>
      <c r="J101" s="949"/>
      <c r="K101" s="949"/>
      <c r="L101" s="949"/>
      <c r="M101" s="949"/>
      <c r="N101" s="949"/>
      <c r="O101" s="949"/>
      <c r="P101" s="949"/>
      <c r="Q101" s="949"/>
      <c r="R101" s="949"/>
      <c r="S101" s="949"/>
      <c r="T101" s="949"/>
      <c r="U101" s="949"/>
      <c r="V101" s="949"/>
      <c r="W101" s="976"/>
      <c r="X101" s="976"/>
      <c r="Y101" s="72"/>
      <c r="Z101" s="72"/>
      <c r="AA101" s="949"/>
      <c r="AB101" s="949"/>
      <c r="AC101" s="949"/>
      <c r="AD101" s="949"/>
      <c r="AE101" s="949"/>
      <c r="AF101" s="949"/>
      <c r="AG101" s="949"/>
      <c r="AH101" s="949"/>
      <c r="AI101" s="949"/>
      <c r="AJ101" s="949"/>
      <c r="AK101" s="949"/>
      <c r="AL101" s="949"/>
      <c r="AM101" s="949"/>
      <c r="AN101" s="949"/>
      <c r="AO101" s="950"/>
      <c r="AP101" s="953"/>
      <c r="AQ101" s="954"/>
      <c r="AR101"/>
      <c r="AS101" s="961"/>
      <c r="AT101" s="962"/>
      <c r="AU101" s="963"/>
      <c r="AV101"/>
      <c r="AX101" s="975"/>
      <c r="AY101" s="975"/>
    </row>
    <row r="102" spans="1:51" ht="12" customHeight="1" thickBot="1" x14ac:dyDescent="0.3">
      <c r="A102"/>
      <c r="B102" s="165"/>
      <c r="C102" s="165"/>
      <c r="D102" s="166"/>
      <c r="E102" s="167"/>
      <c r="F102" s="167"/>
      <c r="G102" s="164"/>
      <c r="H102" s="168"/>
      <c r="I102" s="168"/>
      <c r="J102" s="168"/>
      <c r="K102" s="168"/>
      <c r="L102" s="168"/>
      <c r="M102" s="168"/>
      <c r="N102" s="168"/>
      <c r="O102" s="168"/>
      <c r="P102" s="169"/>
      <c r="Q102" s="169"/>
      <c r="R102" s="168"/>
      <c r="S102" s="168"/>
      <c r="T102" s="168"/>
      <c r="U102" s="168"/>
      <c r="V102" s="168"/>
      <c r="W102" s="168"/>
      <c r="X102" s="168"/>
      <c r="Y102" s="168"/>
      <c r="Z102" s="168"/>
      <c r="AA102" s="168"/>
      <c r="AB102" s="168"/>
      <c r="AC102" s="170"/>
      <c r="AD102" s="170"/>
      <c r="AE102" s="170"/>
      <c r="AF102" s="170"/>
      <c r="AG102" s="170"/>
      <c r="AH102" s="170"/>
      <c r="AI102" s="170"/>
      <c r="AJ102" s="170"/>
      <c r="AK102" s="170"/>
      <c r="AL102" s="170"/>
      <c r="AM102" s="85"/>
      <c r="AN102" s="85"/>
      <c r="AO102" s="85"/>
      <c r="AP102"/>
      <c r="AQ102"/>
      <c r="AR102"/>
      <c r="AS102" s="171"/>
      <c r="AT102" s="171"/>
      <c r="AU102" s="171"/>
      <c r="AV102"/>
    </row>
    <row r="103" spans="1:51" ht="12" customHeight="1" x14ac:dyDescent="0.25">
      <c r="A103"/>
      <c r="B103" s="980" t="s">
        <v>879</v>
      </c>
      <c r="C103" s="980"/>
      <c r="D103" s="980"/>
      <c r="E103" s="980"/>
      <c r="F103" s="980"/>
      <c r="G103" s="164"/>
      <c r="H103" s="949" t="s">
        <v>880</v>
      </c>
      <c r="I103" s="949"/>
      <c r="J103" s="949"/>
      <c r="K103" s="949"/>
      <c r="L103" s="949"/>
      <c r="M103" s="949"/>
      <c r="N103" s="949"/>
      <c r="O103" s="949"/>
      <c r="P103" s="949"/>
      <c r="Q103" s="949"/>
      <c r="R103" s="949"/>
      <c r="S103" s="949"/>
      <c r="T103" s="949"/>
      <c r="U103" s="949"/>
      <c r="V103" s="949"/>
      <c r="W103" s="976"/>
      <c r="X103" s="976"/>
      <c r="Y103" s="168"/>
      <c r="Z103" s="168"/>
      <c r="AA103" s="949" t="s">
        <v>881</v>
      </c>
      <c r="AB103" s="949"/>
      <c r="AC103" s="949"/>
      <c r="AD103" s="949"/>
      <c r="AE103" s="949"/>
      <c r="AF103" s="949"/>
      <c r="AG103" s="949"/>
      <c r="AH103" s="949"/>
      <c r="AI103" s="949"/>
      <c r="AJ103" s="949"/>
      <c r="AK103" s="949"/>
      <c r="AL103" s="949"/>
      <c r="AM103" s="949"/>
      <c r="AN103" s="949"/>
      <c r="AO103" s="950"/>
      <c r="AP103" s="951"/>
      <c r="AQ103" s="952"/>
      <c r="AR103"/>
      <c r="AS103" s="955">
        <f>(AP103+AP105)</f>
        <v>0</v>
      </c>
      <c r="AT103" s="956"/>
      <c r="AU103" s="957"/>
      <c r="AV103"/>
      <c r="AX103" s="975">
        <f>IF(W103="Non",0,AP103)</f>
        <v>0</v>
      </c>
      <c r="AY103" s="975"/>
    </row>
    <row r="104" spans="1:51" ht="12" customHeight="1" thickBot="1" x14ac:dyDescent="0.3">
      <c r="A104"/>
      <c r="B104" s="980"/>
      <c r="C104" s="980"/>
      <c r="D104" s="980"/>
      <c r="E104" s="980"/>
      <c r="F104" s="980"/>
      <c r="G104" s="164"/>
      <c r="H104" s="949"/>
      <c r="I104" s="949"/>
      <c r="J104" s="949"/>
      <c r="K104" s="949"/>
      <c r="L104" s="949"/>
      <c r="M104" s="949"/>
      <c r="N104" s="949"/>
      <c r="O104" s="949"/>
      <c r="P104" s="949"/>
      <c r="Q104" s="949"/>
      <c r="R104" s="949"/>
      <c r="S104" s="949"/>
      <c r="T104" s="949"/>
      <c r="U104" s="949"/>
      <c r="V104" s="949"/>
      <c r="W104" s="976"/>
      <c r="X104" s="976"/>
      <c r="Y104" s="168"/>
      <c r="Z104" s="168"/>
      <c r="AA104" s="949"/>
      <c r="AB104" s="949"/>
      <c r="AC104" s="949"/>
      <c r="AD104" s="949"/>
      <c r="AE104" s="949"/>
      <c r="AF104" s="949"/>
      <c r="AG104" s="949"/>
      <c r="AH104" s="949"/>
      <c r="AI104" s="949"/>
      <c r="AJ104" s="949"/>
      <c r="AK104" s="949"/>
      <c r="AL104" s="949"/>
      <c r="AM104" s="949"/>
      <c r="AN104" s="949"/>
      <c r="AO104" s="950"/>
      <c r="AP104" s="953"/>
      <c r="AQ104" s="954"/>
      <c r="AR104"/>
      <c r="AS104" s="958"/>
      <c r="AT104" s="959"/>
      <c r="AU104" s="960"/>
      <c r="AV104"/>
      <c r="AX104" s="975"/>
      <c r="AY104" s="975"/>
    </row>
    <row r="105" spans="1:51" ht="12" customHeight="1" x14ac:dyDescent="0.25">
      <c r="A105"/>
      <c r="B105" s="980"/>
      <c r="C105" s="980"/>
      <c r="D105" s="980"/>
      <c r="E105" s="980"/>
      <c r="F105" s="980"/>
      <c r="G105" s="164"/>
      <c r="H105" s="949" t="s">
        <v>882</v>
      </c>
      <c r="I105" s="949"/>
      <c r="J105" s="949"/>
      <c r="K105" s="949"/>
      <c r="L105" s="949"/>
      <c r="M105" s="949"/>
      <c r="N105" s="949"/>
      <c r="O105" s="949"/>
      <c r="P105" s="949"/>
      <c r="Q105" s="949"/>
      <c r="R105" s="949"/>
      <c r="S105" s="949"/>
      <c r="T105" s="949"/>
      <c r="U105" s="949"/>
      <c r="V105" s="949"/>
      <c r="W105" s="976"/>
      <c r="X105" s="976"/>
      <c r="Y105" s="168"/>
      <c r="Z105" s="168"/>
      <c r="AA105" s="949" t="s">
        <v>883</v>
      </c>
      <c r="AB105" s="949"/>
      <c r="AC105" s="949"/>
      <c r="AD105" s="949"/>
      <c r="AE105" s="949"/>
      <c r="AF105" s="949"/>
      <c r="AG105" s="949"/>
      <c r="AH105" s="949"/>
      <c r="AI105" s="949"/>
      <c r="AJ105" s="949"/>
      <c r="AK105" s="949"/>
      <c r="AL105" s="949"/>
      <c r="AM105" s="949"/>
      <c r="AN105" s="949"/>
      <c r="AO105" s="950"/>
      <c r="AP105" s="951"/>
      <c r="AQ105" s="952"/>
      <c r="AR105"/>
      <c r="AS105" s="958"/>
      <c r="AT105" s="959"/>
      <c r="AU105" s="960"/>
      <c r="AV105"/>
      <c r="AX105" s="975">
        <f>IF(W105="Non",0,AP105)</f>
        <v>0</v>
      </c>
      <c r="AY105" s="975"/>
    </row>
    <row r="106" spans="1:51" ht="12" customHeight="1" thickBot="1" x14ac:dyDescent="0.3">
      <c r="A106"/>
      <c r="B106" s="980"/>
      <c r="C106" s="980"/>
      <c r="D106" s="980"/>
      <c r="E106" s="980"/>
      <c r="F106" s="980"/>
      <c r="G106" s="164"/>
      <c r="H106" s="949"/>
      <c r="I106" s="949"/>
      <c r="J106" s="949"/>
      <c r="K106" s="949"/>
      <c r="L106" s="949"/>
      <c r="M106" s="949"/>
      <c r="N106" s="949"/>
      <c r="O106" s="949"/>
      <c r="P106" s="949"/>
      <c r="Q106" s="949"/>
      <c r="R106" s="949"/>
      <c r="S106" s="949"/>
      <c r="T106" s="949"/>
      <c r="U106" s="949"/>
      <c r="V106" s="949"/>
      <c r="W106" s="976"/>
      <c r="X106" s="976"/>
      <c r="Y106" s="168"/>
      <c r="Z106" s="168"/>
      <c r="AA106" s="949"/>
      <c r="AB106" s="949"/>
      <c r="AC106" s="949"/>
      <c r="AD106" s="949"/>
      <c r="AE106" s="949"/>
      <c r="AF106" s="949"/>
      <c r="AG106" s="949"/>
      <c r="AH106" s="949"/>
      <c r="AI106" s="949"/>
      <c r="AJ106" s="949"/>
      <c r="AK106" s="949"/>
      <c r="AL106" s="949"/>
      <c r="AM106" s="949"/>
      <c r="AN106" s="949"/>
      <c r="AO106" s="950"/>
      <c r="AP106" s="953"/>
      <c r="AQ106" s="954"/>
      <c r="AR106"/>
      <c r="AS106" s="961"/>
      <c r="AT106" s="962"/>
      <c r="AU106" s="963"/>
      <c r="AV106"/>
      <c r="AX106" s="975"/>
      <c r="AY106" s="975"/>
    </row>
    <row r="107" spans="1:51" ht="12" customHeight="1" thickBot="1" x14ac:dyDescent="0.3">
      <c r="A107"/>
      <c r="B107" s="166"/>
      <c r="C107" s="166"/>
      <c r="D107" s="166"/>
      <c r="E107" s="172"/>
      <c r="F107" s="172"/>
      <c r="G107" s="169"/>
      <c r="H107" s="169"/>
      <c r="I107" s="169"/>
      <c r="J107" s="169"/>
      <c r="K107" s="169"/>
      <c r="L107" s="169"/>
      <c r="M107" s="169"/>
      <c r="N107" s="169"/>
      <c r="O107" s="169"/>
      <c r="P107" s="169"/>
      <c r="Q107" s="169"/>
      <c r="R107" s="169"/>
      <c r="S107" s="169"/>
      <c r="T107" s="169"/>
      <c r="U107" s="169"/>
      <c r="V107" s="169"/>
      <c r="W107" s="169"/>
      <c r="X107" s="169"/>
      <c r="Y107" s="168"/>
      <c r="Z107" s="168"/>
      <c r="AA107" s="169"/>
      <c r="AB107" s="169"/>
      <c r="AC107" s="164"/>
      <c r="AD107" s="164"/>
      <c r="AE107" s="164"/>
      <c r="AF107" s="164"/>
      <c r="AG107" s="164"/>
      <c r="AH107" s="164"/>
      <c r="AI107" s="164"/>
      <c r="AJ107" s="164"/>
      <c r="AK107" s="164"/>
      <c r="AL107" s="164"/>
      <c r="AM107"/>
      <c r="AN107"/>
      <c r="AO107"/>
      <c r="AP107"/>
      <c r="AQ107"/>
      <c r="AR107"/>
      <c r="AS107" s="171"/>
      <c r="AT107" s="171"/>
      <c r="AU107" s="171"/>
      <c r="AV107"/>
    </row>
    <row r="108" spans="1:51" ht="12" customHeight="1" x14ac:dyDescent="0.25">
      <c r="A108"/>
      <c r="B108" s="1014" t="s">
        <v>884</v>
      </c>
      <c r="C108" s="1015"/>
      <c r="D108" s="1015"/>
      <c r="E108" s="1015"/>
      <c r="F108" s="1016"/>
      <c r="G108" s="169"/>
      <c r="H108" s="949" t="s">
        <v>885</v>
      </c>
      <c r="I108" s="949"/>
      <c r="J108" s="949"/>
      <c r="K108" s="949"/>
      <c r="L108" s="949"/>
      <c r="M108" s="949"/>
      <c r="N108" s="949"/>
      <c r="O108" s="949"/>
      <c r="P108" s="949"/>
      <c r="Q108" s="949"/>
      <c r="R108" s="949"/>
      <c r="S108" s="949"/>
      <c r="T108" s="949"/>
      <c r="U108" s="949"/>
      <c r="V108" s="949"/>
      <c r="W108" s="976"/>
      <c r="X108" s="976"/>
      <c r="Y108" s="168"/>
      <c r="Z108" s="168"/>
      <c r="AA108" s="949" t="s">
        <v>886</v>
      </c>
      <c r="AB108" s="949"/>
      <c r="AC108" s="949"/>
      <c r="AD108" s="949"/>
      <c r="AE108" s="949"/>
      <c r="AF108" s="949"/>
      <c r="AG108" s="949"/>
      <c r="AH108" s="949"/>
      <c r="AI108" s="949"/>
      <c r="AJ108" s="949"/>
      <c r="AK108" s="949"/>
      <c r="AL108" s="949"/>
      <c r="AM108" s="949"/>
      <c r="AN108" s="949"/>
      <c r="AO108" s="950"/>
      <c r="AP108" s="951"/>
      <c r="AQ108" s="952"/>
      <c r="AR108"/>
      <c r="AS108" s="955">
        <f>(SUM(AP108:AQ113)+IF(W114="oui",5,"0"))/2</f>
        <v>0</v>
      </c>
      <c r="AT108" s="956"/>
      <c r="AU108" s="957"/>
      <c r="AV108"/>
      <c r="AX108" s="975">
        <f>IF(W108="Non",0,AP108)</f>
        <v>0</v>
      </c>
      <c r="AY108" s="975"/>
    </row>
    <row r="109" spans="1:51" ht="12" customHeight="1" thickBot="1" x14ac:dyDescent="0.3">
      <c r="A109"/>
      <c r="B109" s="1017"/>
      <c r="C109" s="1018"/>
      <c r="D109" s="1018"/>
      <c r="E109" s="1018"/>
      <c r="F109" s="1019"/>
      <c r="G109" s="169"/>
      <c r="H109" s="949"/>
      <c r="I109" s="949"/>
      <c r="J109" s="949"/>
      <c r="K109" s="949"/>
      <c r="L109" s="949"/>
      <c r="M109" s="949"/>
      <c r="N109" s="949"/>
      <c r="O109" s="949"/>
      <c r="P109" s="949"/>
      <c r="Q109" s="949"/>
      <c r="R109" s="949"/>
      <c r="S109" s="949"/>
      <c r="T109" s="949"/>
      <c r="U109" s="949"/>
      <c r="V109" s="949"/>
      <c r="W109" s="976"/>
      <c r="X109" s="976"/>
      <c r="Y109" s="168"/>
      <c r="Z109" s="168"/>
      <c r="AA109" s="949"/>
      <c r="AB109" s="949"/>
      <c r="AC109" s="949"/>
      <c r="AD109" s="949"/>
      <c r="AE109" s="949"/>
      <c r="AF109" s="949"/>
      <c r="AG109" s="949"/>
      <c r="AH109" s="949"/>
      <c r="AI109" s="949"/>
      <c r="AJ109" s="949"/>
      <c r="AK109" s="949"/>
      <c r="AL109" s="949"/>
      <c r="AM109" s="949"/>
      <c r="AN109" s="949"/>
      <c r="AO109" s="950"/>
      <c r="AP109" s="953"/>
      <c r="AQ109" s="954"/>
      <c r="AR109"/>
      <c r="AS109" s="958"/>
      <c r="AT109" s="959"/>
      <c r="AU109" s="960"/>
      <c r="AV109"/>
      <c r="AX109" s="975"/>
      <c r="AY109" s="975"/>
    </row>
    <row r="110" spans="1:51" ht="12" customHeight="1" x14ac:dyDescent="0.25">
      <c r="A110"/>
      <c r="B110" s="1017"/>
      <c r="C110" s="1018"/>
      <c r="D110" s="1018"/>
      <c r="E110" s="1018"/>
      <c r="F110" s="1019"/>
      <c r="G110" s="169"/>
      <c r="H110" s="949" t="s">
        <v>887</v>
      </c>
      <c r="I110" s="949"/>
      <c r="J110" s="949"/>
      <c r="K110" s="949"/>
      <c r="L110" s="949"/>
      <c r="M110" s="949"/>
      <c r="N110" s="949"/>
      <c r="O110" s="949"/>
      <c r="P110" s="949"/>
      <c r="Q110" s="949"/>
      <c r="R110" s="949"/>
      <c r="S110" s="949"/>
      <c r="T110" s="949"/>
      <c r="U110" s="949"/>
      <c r="V110" s="949"/>
      <c r="W110" s="976"/>
      <c r="X110" s="976"/>
      <c r="Y110" s="168"/>
      <c r="Z110" s="168"/>
      <c r="AA110" s="949" t="s">
        <v>888</v>
      </c>
      <c r="AB110" s="949"/>
      <c r="AC110" s="949"/>
      <c r="AD110" s="949"/>
      <c r="AE110" s="949"/>
      <c r="AF110" s="949"/>
      <c r="AG110" s="949"/>
      <c r="AH110" s="949"/>
      <c r="AI110" s="949"/>
      <c r="AJ110" s="949"/>
      <c r="AK110" s="949"/>
      <c r="AL110" s="949"/>
      <c r="AM110" s="949"/>
      <c r="AN110" s="949"/>
      <c r="AO110" s="950"/>
      <c r="AP110" s="951"/>
      <c r="AQ110" s="952"/>
      <c r="AR110"/>
      <c r="AS110" s="958"/>
      <c r="AT110" s="959"/>
      <c r="AU110" s="960"/>
      <c r="AV110"/>
      <c r="AX110" s="975">
        <f t="shared" ref="AX110" si="0">IF(W110="Non",0,AP110)</f>
        <v>0</v>
      </c>
      <c r="AY110" s="975"/>
    </row>
    <row r="111" spans="1:51" ht="12" customHeight="1" thickBot="1" x14ac:dyDescent="0.3">
      <c r="A111"/>
      <c r="B111" s="1017"/>
      <c r="C111" s="1018"/>
      <c r="D111" s="1018"/>
      <c r="E111" s="1018"/>
      <c r="F111" s="1019"/>
      <c r="G111" s="169"/>
      <c r="H111" s="949"/>
      <c r="I111" s="949"/>
      <c r="J111" s="949"/>
      <c r="K111" s="949"/>
      <c r="L111" s="949"/>
      <c r="M111" s="949"/>
      <c r="N111" s="949"/>
      <c r="O111" s="949"/>
      <c r="P111" s="949"/>
      <c r="Q111" s="949"/>
      <c r="R111" s="949"/>
      <c r="S111" s="949"/>
      <c r="T111" s="949"/>
      <c r="U111" s="949"/>
      <c r="V111" s="949"/>
      <c r="W111" s="976"/>
      <c r="X111" s="976"/>
      <c r="Y111" s="168"/>
      <c r="Z111" s="168"/>
      <c r="AA111" s="949"/>
      <c r="AB111" s="949"/>
      <c r="AC111" s="949"/>
      <c r="AD111" s="949"/>
      <c r="AE111" s="949"/>
      <c r="AF111" s="949"/>
      <c r="AG111" s="949"/>
      <c r="AH111" s="949"/>
      <c r="AI111" s="949"/>
      <c r="AJ111" s="949"/>
      <c r="AK111" s="949"/>
      <c r="AL111" s="949"/>
      <c r="AM111" s="949"/>
      <c r="AN111" s="949"/>
      <c r="AO111" s="950"/>
      <c r="AP111" s="953"/>
      <c r="AQ111" s="954"/>
      <c r="AR111"/>
      <c r="AS111" s="958"/>
      <c r="AT111" s="959"/>
      <c r="AU111" s="960"/>
      <c r="AV111"/>
      <c r="AX111" s="975"/>
      <c r="AY111" s="975"/>
    </row>
    <row r="112" spans="1:51" ht="12" customHeight="1" x14ac:dyDescent="0.25">
      <c r="A112"/>
      <c r="B112" s="1017"/>
      <c r="C112" s="1018"/>
      <c r="D112" s="1018"/>
      <c r="E112" s="1018"/>
      <c r="F112" s="1019"/>
      <c r="G112" s="169"/>
      <c r="H112" s="949" t="s">
        <v>889</v>
      </c>
      <c r="I112" s="949"/>
      <c r="J112" s="949"/>
      <c r="K112" s="949"/>
      <c r="L112" s="949"/>
      <c r="M112" s="949"/>
      <c r="N112" s="949"/>
      <c r="O112" s="949"/>
      <c r="P112" s="949"/>
      <c r="Q112" s="949"/>
      <c r="R112" s="949"/>
      <c r="S112" s="949"/>
      <c r="T112" s="949"/>
      <c r="U112" s="949"/>
      <c r="V112" s="949"/>
      <c r="W112" s="976"/>
      <c r="X112" s="976"/>
      <c r="Y112" s="168"/>
      <c r="Z112" s="168"/>
      <c r="AA112" s="949" t="s">
        <v>890</v>
      </c>
      <c r="AB112" s="949"/>
      <c r="AC112" s="949"/>
      <c r="AD112" s="949"/>
      <c r="AE112" s="949"/>
      <c r="AF112" s="949"/>
      <c r="AG112" s="949"/>
      <c r="AH112" s="949"/>
      <c r="AI112" s="949"/>
      <c r="AJ112" s="949"/>
      <c r="AK112" s="949"/>
      <c r="AL112" s="949"/>
      <c r="AM112" s="949"/>
      <c r="AN112" s="949"/>
      <c r="AO112" s="950"/>
      <c r="AP112" s="951"/>
      <c r="AQ112" s="952"/>
      <c r="AR112"/>
      <c r="AS112" s="958"/>
      <c r="AT112" s="959"/>
      <c r="AU112" s="960"/>
      <c r="AV112"/>
      <c r="AX112" s="975">
        <f t="shared" ref="AX112" si="1">IF(W112="Non",0,AP112)</f>
        <v>0</v>
      </c>
      <c r="AY112" s="975"/>
    </row>
    <row r="113" spans="1:55" ht="12" customHeight="1" thickBot="1" x14ac:dyDescent="0.3">
      <c r="A113"/>
      <c r="B113" s="1017"/>
      <c r="C113" s="1018"/>
      <c r="D113" s="1018"/>
      <c r="E113" s="1018"/>
      <c r="F113" s="1019"/>
      <c r="G113" s="169"/>
      <c r="H113" s="949"/>
      <c r="I113" s="949"/>
      <c r="J113" s="949"/>
      <c r="K113" s="949"/>
      <c r="L113" s="949"/>
      <c r="M113" s="949"/>
      <c r="N113" s="949"/>
      <c r="O113" s="949"/>
      <c r="P113" s="949"/>
      <c r="Q113" s="949"/>
      <c r="R113" s="949"/>
      <c r="S113" s="949"/>
      <c r="T113" s="949"/>
      <c r="U113" s="949"/>
      <c r="V113" s="949"/>
      <c r="W113" s="976"/>
      <c r="X113" s="976"/>
      <c r="Y113" s="168"/>
      <c r="Z113" s="168"/>
      <c r="AA113" s="949"/>
      <c r="AB113" s="949"/>
      <c r="AC113" s="949"/>
      <c r="AD113" s="949"/>
      <c r="AE113" s="949"/>
      <c r="AF113" s="949"/>
      <c r="AG113" s="949"/>
      <c r="AH113" s="949"/>
      <c r="AI113" s="949"/>
      <c r="AJ113" s="949"/>
      <c r="AK113" s="949"/>
      <c r="AL113" s="949"/>
      <c r="AM113" s="949"/>
      <c r="AN113" s="949"/>
      <c r="AO113" s="950"/>
      <c r="AP113" s="953"/>
      <c r="AQ113" s="954"/>
      <c r="AR113"/>
      <c r="AS113" s="961"/>
      <c r="AT113" s="962"/>
      <c r="AU113" s="963"/>
      <c r="AV113"/>
      <c r="AX113" s="975"/>
      <c r="AY113" s="975"/>
    </row>
    <row r="114" spans="1:55" ht="12" customHeight="1" x14ac:dyDescent="0.25">
      <c r="A114"/>
      <c r="B114" s="1017"/>
      <c r="C114" s="1018"/>
      <c r="D114" s="1018"/>
      <c r="E114" s="1018"/>
      <c r="F114" s="1019"/>
      <c r="G114" s="169"/>
      <c r="H114" s="949" t="s">
        <v>958</v>
      </c>
      <c r="I114" s="949"/>
      <c r="J114" s="949"/>
      <c r="K114" s="949"/>
      <c r="L114" s="949"/>
      <c r="M114" s="949"/>
      <c r="N114" s="949"/>
      <c r="O114" s="949"/>
      <c r="P114" s="949"/>
      <c r="Q114" s="949"/>
      <c r="R114" s="949"/>
      <c r="S114" s="949"/>
      <c r="T114" s="949"/>
      <c r="U114" s="949"/>
      <c r="V114" s="949"/>
      <c r="W114" s="1013">
        <f>'Mise en oeuvre'!Z54</f>
        <v>0</v>
      </c>
      <c r="X114" s="1013"/>
      <c r="Y114" s="246"/>
      <c r="Z114" s="246"/>
      <c r="AA114" s="246"/>
      <c r="AB114" s="246"/>
      <c r="AC114" s="246"/>
      <c r="AD114" s="246"/>
      <c r="AE114" s="246"/>
      <c r="AF114" s="246"/>
      <c r="AG114" s="246"/>
      <c r="AH114" s="246"/>
      <c r="AI114" s="246"/>
      <c r="AJ114" s="246"/>
      <c r="AK114" s="246"/>
      <c r="AL114" s="246"/>
      <c r="AM114" s="246"/>
      <c r="AN114" s="246"/>
      <c r="AO114" s="246"/>
      <c r="AP114" s="246"/>
      <c r="AQ114" s="246"/>
      <c r="AR114" s="246"/>
      <c r="AS114" s="250"/>
      <c r="AT114" s="250"/>
      <c r="AU114" s="250"/>
      <c r="AV114"/>
      <c r="AX114" s="247"/>
      <c r="AY114" s="247"/>
    </row>
    <row r="115" spans="1:55" ht="12" customHeight="1" x14ac:dyDescent="0.25">
      <c r="A115"/>
      <c r="B115" s="1020"/>
      <c r="C115" s="1021"/>
      <c r="D115" s="1021"/>
      <c r="E115" s="1021"/>
      <c r="F115" s="1022"/>
      <c r="G115" s="169"/>
      <c r="H115" s="949"/>
      <c r="I115" s="949"/>
      <c r="J115" s="949"/>
      <c r="K115" s="949"/>
      <c r="L115" s="949"/>
      <c r="M115" s="949"/>
      <c r="N115" s="949"/>
      <c r="O115" s="949"/>
      <c r="P115" s="949"/>
      <c r="Q115" s="949"/>
      <c r="R115" s="949"/>
      <c r="S115" s="949"/>
      <c r="T115" s="949"/>
      <c r="U115" s="949"/>
      <c r="V115" s="949"/>
      <c r="W115" s="1013"/>
      <c r="X115" s="1013"/>
      <c r="Y115" s="246"/>
      <c r="Z115" s="246"/>
      <c r="AA115" s="246"/>
      <c r="AB115" s="246"/>
      <c r="AC115" s="246"/>
      <c r="AD115" s="246"/>
      <c r="AE115" s="246"/>
      <c r="AF115" s="246"/>
      <c r="AG115" s="246"/>
      <c r="AH115" s="246"/>
      <c r="AI115" s="246"/>
      <c r="AJ115" s="246"/>
      <c r="AK115" s="246"/>
      <c r="AL115" s="246"/>
      <c r="AM115" s="246"/>
      <c r="AN115" s="246"/>
      <c r="AO115" s="246"/>
      <c r="AP115" s="246"/>
      <c r="AQ115" s="246"/>
      <c r="AR115" s="246"/>
      <c r="AS115" s="250"/>
      <c r="AT115" s="250"/>
      <c r="AU115" s="250"/>
      <c r="AV115"/>
      <c r="AX115" s="247"/>
      <c r="AY115" s="247"/>
    </row>
    <row r="116" spans="1:55" ht="12" customHeight="1" thickBot="1" x14ac:dyDescent="0.3">
      <c r="A116"/>
      <c r="B116" s="164"/>
      <c r="C116" s="164"/>
      <c r="D116" s="164"/>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4"/>
      <c r="AD116" s="164"/>
      <c r="AE116" s="164"/>
      <c r="AF116" s="164"/>
      <c r="AG116" s="164"/>
      <c r="AH116" s="164"/>
      <c r="AI116" s="164"/>
      <c r="AJ116" s="164"/>
      <c r="AK116" s="164"/>
      <c r="AL116" s="164"/>
      <c r="AM116"/>
      <c r="AN116"/>
      <c r="AO116"/>
      <c r="AP116"/>
      <c r="AQ116"/>
      <c r="AR116"/>
      <c r="AS116" s="173"/>
      <c r="AT116" s="173"/>
      <c r="AU116" s="173"/>
      <c r="AV116"/>
    </row>
    <row r="117" spans="1:55" ht="12" customHeight="1" x14ac:dyDescent="0.25">
      <c r="A117"/>
      <c r="B117" s="980" t="s">
        <v>891</v>
      </c>
      <c r="C117" s="980"/>
      <c r="D117" s="980"/>
      <c r="E117" s="980"/>
      <c r="F117" s="980"/>
      <c r="G117" s="169"/>
      <c r="H117" s="981" t="s">
        <v>892</v>
      </c>
      <c r="I117" s="982"/>
      <c r="J117" s="982"/>
      <c r="K117" s="982"/>
      <c r="L117" s="982"/>
      <c r="M117" s="982"/>
      <c r="N117" s="982"/>
      <c r="O117" s="982"/>
      <c r="P117" s="982"/>
      <c r="Q117" s="982"/>
      <c r="R117" s="982"/>
      <c r="S117" s="982"/>
      <c r="T117" s="982"/>
      <c r="U117" s="982"/>
      <c r="V117" s="982"/>
      <c r="W117" s="982"/>
      <c r="X117" s="1000"/>
      <c r="Y117" s="169"/>
      <c r="Z117" s="169"/>
      <c r="AA117" s="1002" t="s">
        <v>893</v>
      </c>
      <c r="AB117" s="1002"/>
      <c r="AC117" s="1002"/>
      <c r="AD117" s="1002"/>
      <c r="AE117" s="1002"/>
      <c r="AF117" s="1003"/>
      <c r="AG117" s="951"/>
      <c r="AH117" s="952"/>
      <c r="AI117" s="169"/>
      <c r="AJ117" s="1002" t="s">
        <v>894</v>
      </c>
      <c r="AK117" s="1002"/>
      <c r="AL117" s="1002"/>
      <c r="AM117" s="1002"/>
      <c r="AN117" s="1002"/>
      <c r="AO117" s="1003"/>
      <c r="AP117" s="951"/>
      <c r="AQ117" s="952"/>
      <c r="AR117" s="169"/>
      <c r="AS117" s="955">
        <f>(AG117+AP117+AD119+AJ119+AP119+AP121)/3</f>
        <v>0</v>
      </c>
      <c r="AT117" s="956"/>
      <c r="AU117" s="957"/>
      <c r="AV117"/>
      <c r="AX117" s="975">
        <f>AG117</f>
        <v>0</v>
      </c>
      <c r="AY117" s="975"/>
      <c r="AZ117" s="975">
        <f>AP117</f>
        <v>0</v>
      </c>
      <c r="BA117" s="975"/>
    </row>
    <row r="118" spans="1:55" ht="12" customHeight="1" thickBot="1" x14ac:dyDescent="0.3">
      <c r="A118"/>
      <c r="B118" s="980"/>
      <c r="C118" s="980"/>
      <c r="D118" s="980"/>
      <c r="E118" s="980"/>
      <c r="F118" s="980"/>
      <c r="G118" s="169"/>
      <c r="H118" s="984"/>
      <c r="I118" s="985"/>
      <c r="J118" s="985"/>
      <c r="K118" s="985"/>
      <c r="L118" s="985"/>
      <c r="M118" s="985"/>
      <c r="N118" s="985"/>
      <c r="O118" s="985"/>
      <c r="P118" s="985"/>
      <c r="Q118" s="985"/>
      <c r="R118" s="985"/>
      <c r="S118" s="985"/>
      <c r="T118" s="985"/>
      <c r="U118" s="985"/>
      <c r="V118" s="985"/>
      <c r="W118" s="985"/>
      <c r="X118" s="1001"/>
      <c r="Y118" s="169"/>
      <c r="Z118" s="169"/>
      <c r="AA118" s="1002"/>
      <c r="AB118" s="1002"/>
      <c r="AC118" s="1002"/>
      <c r="AD118" s="1004"/>
      <c r="AE118" s="1004"/>
      <c r="AF118" s="1003"/>
      <c r="AG118" s="953"/>
      <c r="AH118" s="954"/>
      <c r="AI118" s="169"/>
      <c r="AJ118" s="1004"/>
      <c r="AK118" s="1004"/>
      <c r="AL118" s="1002"/>
      <c r="AM118" s="1002"/>
      <c r="AN118" s="1002"/>
      <c r="AO118" s="1003"/>
      <c r="AP118" s="953"/>
      <c r="AQ118" s="954"/>
      <c r="AR118" s="169"/>
      <c r="AS118" s="958"/>
      <c r="AT118" s="959"/>
      <c r="AU118" s="960"/>
      <c r="AV118"/>
      <c r="AX118" s="975"/>
      <c r="AY118" s="975"/>
      <c r="AZ118" s="975"/>
      <c r="BA118" s="975"/>
    </row>
    <row r="119" spans="1:55" ht="12" customHeight="1" x14ac:dyDescent="0.25">
      <c r="A119"/>
      <c r="B119" s="980"/>
      <c r="C119" s="980"/>
      <c r="D119" s="980"/>
      <c r="E119" s="980"/>
      <c r="F119" s="980"/>
      <c r="G119" s="169"/>
      <c r="H119" s="981" t="s">
        <v>895</v>
      </c>
      <c r="I119" s="982"/>
      <c r="J119" s="982"/>
      <c r="K119" s="982"/>
      <c r="L119" s="982"/>
      <c r="M119" s="982"/>
      <c r="N119" s="982"/>
      <c r="O119" s="982"/>
      <c r="P119" s="982"/>
      <c r="Q119" s="982"/>
      <c r="R119" s="982"/>
      <c r="S119" s="982"/>
      <c r="T119" s="982"/>
      <c r="U119" s="982"/>
      <c r="V119" s="982"/>
      <c r="W119" s="982"/>
      <c r="X119" s="1000"/>
      <c r="Y119"/>
      <c r="Z119"/>
      <c r="AA119" s="1002" t="s">
        <v>896</v>
      </c>
      <c r="AB119" s="1002"/>
      <c r="AC119" s="1003"/>
      <c r="AD119" s="951"/>
      <c r="AE119" s="952"/>
      <c r="AF119" s="169"/>
      <c r="AG119" s="1008" t="s">
        <v>897</v>
      </c>
      <c r="AH119" s="1008"/>
      <c r="AI119" s="1003"/>
      <c r="AJ119" s="951"/>
      <c r="AK119" s="952"/>
      <c r="AL119" s="169"/>
      <c r="AM119" s="1009" t="s">
        <v>898</v>
      </c>
      <c r="AN119" s="1009"/>
      <c r="AO119" s="1010"/>
      <c r="AP119" s="951"/>
      <c r="AQ119" s="952"/>
      <c r="AR119" s="169"/>
      <c r="AS119" s="958"/>
      <c r="AT119" s="959"/>
      <c r="AU119" s="960"/>
      <c r="AV119"/>
      <c r="AX119" s="975">
        <f>IF(W119="Non",5,AP119)</f>
        <v>0</v>
      </c>
      <c r="AY119" s="975"/>
      <c r="AZ119" s="975">
        <f>IF(Y119="Non",5,AR119)</f>
        <v>0</v>
      </c>
      <c r="BA119" s="975"/>
      <c r="BB119" s="975">
        <f>IF(AA119="Non",5,AT119)</f>
        <v>0</v>
      </c>
      <c r="BC119" s="975"/>
    </row>
    <row r="120" spans="1:55" ht="12" customHeight="1" thickBot="1" x14ac:dyDescent="0.3">
      <c r="A120"/>
      <c r="B120" s="980"/>
      <c r="C120" s="980"/>
      <c r="D120" s="980"/>
      <c r="E120" s="980"/>
      <c r="F120" s="980"/>
      <c r="G120" s="169"/>
      <c r="H120" s="984"/>
      <c r="I120" s="985"/>
      <c r="J120" s="985"/>
      <c r="K120" s="985"/>
      <c r="L120" s="985"/>
      <c r="M120" s="985"/>
      <c r="N120" s="985"/>
      <c r="O120" s="985"/>
      <c r="P120" s="985"/>
      <c r="Q120" s="985"/>
      <c r="R120" s="985"/>
      <c r="S120" s="985"/>
      <c r="T120" s="985"/>
      <c r="U120" s="985"/>
      <c r="V120" s="985"/>
      <c r="W120" s="985"/>
      <c r="X120" s="1001"/>
      <c r="Y120"/>
      <c r="Z120"/>
      <c r="AA120" s="1004"/>
      <c r="AB120" s="1004"/>
      <c r="AC120" s="1005"/>
      <c r="AD120" s="1006"/>
      <c r="AE120" s="1007"/>
      <c r="AF120" s="169"/>
      <c r="AG120" s="1004"/>
      <c r="AH120" s="1004"/>
      <c r="AI120" s="1005"/>
      <c r="AJ120" s="1006"/>
      <c r="AK120" s="1007"/>
      <c r="AL120" s="169"/>
      <c r="AM120" s="1011"/>
      <c r="AN120" s="1011"/>
      <c r="AO120" s="1012"/>
      <c r="AP120" s="953"/>
      <c r="AQ120" s="954"/>
      <c r="AR120" s="169"/>
      <c r="AS120" s="958"/>
      <c r="AT120" s="959"/>
      <c r="AU120" s="960"/>
      <c r="AV120"/>
      <c r="AX120" s="975"/>
      <c r="AY120" s="975"/>
      <c r="AZ120" s="975"/>
      <c r="BA120" s="975"/>
      <c r="BB120" s="975"/>
      <c r="BC120" s="975"/>
    </row>
    <row r="121" spans="1:55" ht="12" customHeight="1" x14ac:dyDescent="0.25">
      <c r="A121"/>
      <c r="B121" s="980"/>
      <c r="C121" s="980"/>
      <c r="D121" s="980"/>
      <c r="E121" s="980"/>
      <c r="F121" s="980"/>
      <c r="G121" s="169"/>
      <c r="H121" s="949" t="s">
        <v>899</v>
      </c>
      <c r="I121" s="949"/>
      <c r="J121" s="949"/>
      <c r="K121" s="949"/>
      <c r="L121" s="949"/>
      <c r="M121" s="949"/>
      <c r="N121" s="949"/>
      <c r="O121" s="949"/>
      <c r="P121" s="949"/>
      <c r="Q121" s="949"/>
      <c r="R121" s="949"/>
      <c r="S121" s="949"/>
      <c r="T121" s="949"/>
      <c r="U121" s="949"/>
      <c r="V121" s="949"/>
      <c r="W121" s="976"/>
      <c r="X121" s="976"/>
      <c r="Y121" s="169"/>
      <c r="Z121" s="169"/>
      <c r="AA121" s="981" t="str">
        <f>IF(W121="","",IF(W121="oui","Quel est le niveau de mobilisation de ces intervenants ?","L'organisation interne est-elle suffisante ?"))</f>
        <v/>
      </c>
      <c r="AB121" s="982"/>
      <c r="AC121" s="982"/>
      <c r="AD121" s="982"/>
      <c r="AE121" s="982"/>
      <c r="AF121" s="982"/>
      <c r="AG121" s="982"/>
      <c r="AH121" s="982"/>
      <c r="AI121" s="982"/>
      <c r="AJ121" s="982"/>
      <c r="AK121" s="982"/>
      <c r="AL121" s="982"/>
      <c r="AM121" s="982"/>
      <c r="AN121" s="982"/>
      <c r="AO121" s="983"/>
      <c r="AP121" s="996"/>
      <c r="AQ121" s="997"/>
      <c r="AR121" s="169"/>
      <c r="AS121" s="958"/>
      <c r="AT121" s="959"/>
      <c r="AU121" s="960"/>
      <c r="AV121"/>
      <c r="AX121" s="975">
        <f>IF(W121="Non",5,AP121)</f>
        <v>0</v>
      </c>
      <c r="AY121" s="975"/>
    </row>
    <row r="122" spans="1:55" ht="12" customHeight="1" thickBot="1" x14ac:dyDescent="0.3">
      <c r="A122"/>
      <c r="B122" s="980"/>
      <c r="C122" s="980"/>
      <c r="D122" s="980"/>
      <c r="E122" s="980"/>
      <c r="F122" s="980"/>
      <c r="G122" s="169"/>
      <c r="H122" s="949"/>
      <c r="I122" s="949"/>
      <c r="J122" s="949"/>
      <c r="K122" s="949"/>
      <c r="L122" s="949"/>
      <c r="M122" s="949"/>
      <c r="N122" s="949"/>
      <c r="O122" s="949"/>
      <c r="P122" s="949"/>
      <c r="Q122" s="949"/>
      <c r="R122" s="949"/>
      <c r="S122" s="949"/>
      <c r="T122" s="949"/>
      <c r="U122" s="949"/>
      <c r="V122" s="949"/>
      <c r="W122" s="976"/>
      <c r="X122" s="976"/>
      <c r="Y122" s="169"/>
      <c r="Z122" s="169"/>
      <c r="AA122" s="984"/>
      <c r="AB122" s="985"/>
      <c r="AC122" s="985"/>
      <c r="AD122" s="985"/>
      <c r="AE122" s="985"/>
      <c r="AF122" s="985"/>
      <c r="AG122" s="985"/>
      <c r="AH122" s="985"/>
      <c r="AI122" s="985"/>
      <c r="AJ122" s="985"/>
      <c r="AK122" s="985"/>
      <c r="AL122" s="985"/>
      <c r="AM122" s="985"/>
      <c r="AN122" s="985"/>
      <c r="AO122" s="986"/>
      <c r="AP122" s="998"/>
      <c r="AQ122" s="999"/>
      <c r="AR122" s="169"/>
      <c r="AS122" s="961"/>
      <c r="AT122" s="962"/>
      <c r="AU122" s="963"/>
      <c r="AV122"/>
      <c r="AX122" s="975"/>
      <c r="AY122" s="975"/>
    </row>
    <row r="123" spans="1:55" ht="12" customHeight="1" thickBot="1" x14ac:dyDescent="0.3">
      <c r="A123"/>
      <c r="B123"/>
      <c r="C123"/>
      <c r="D123"/>
      <c r="E123"/>
      <c r="F123"/>
      <c r="G123" s="169"/>
      <c r="H123"/>
      <c r="I123"/>
      <c r="J123"/>
      <c r="K123"/>
      <c r="L123"/>
      <c r="M123"/>
      <c r="N123"/>
      <c r="O123"/>
      <c r="P123"/>
      <c r="Q123"/>
      <c r="R123"/>
      <c r="S123"/>
      <c r="T123"/>
      <c r="U123"/>
      <c r="V123"/>
      <c r="W123"/>
      <c r="X123"/>
      <c r="Y123"/>
      <c r="Z123"/>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row>
    <row r="124" spans="1:55" ht="12" customHeight="1" x14ac:dyDescent="0.25">
      <c r="A124" s="72"/>
      <c r="B124" s="980" t="s">
        <v>900</v>
      </c>
      <c r="C124" s="980"/>
      <c r="D124" s="980"/>
      <c r="E124" s="980"/>
      <c r="F124" s="980"/>
      <c r="G124" s="169"/>
      <c r="H124" s="949" t="s">
        <v>901</v>
      </c>
      <c r="I124" s="949"/>
      <c r="J124" s="949"/>
      <c r="K124" s="949"/>
      <c r="L124" s="949"/>
      <c r="M124" s="949"/>
      <c r="N124" s="949"/>
      <c r="O124" s="949"/>
      <c r="P124" s="949"/>
      <c r="Q124" s="949"/>
      <c r="R124" s="949"/>
      <c r="S124" s="949"/>
      <c r="T124" s="949"/>
      <c r="U124" s="949"/>
      <c r="V124" s="949"/>
      <c r="W124" s="976"/>
      <c r="X124" s="976"/>
      <c r="Y124"/>
      <c r="Z124"/>
      <c r="AA124" s="981" t="s">
        <v>902</v>
      </c>
      <c r="AB124" s="982"/>
      <c r="AC124" s="982"/>
      <c r="AD124" s="982"/>
      <c r="AE124" s="982"/>
      <c r="AF124" s="982"/>
      <c r="AG124" s="982"/>
      <c r="AH124" s="982"/>
      <c r="AI124" s="982"/>
      <c r="AJ124" s="982"/>
      <c r="AK124" s="982"/>
      <c r="AL124" s="982"/>
      <c r="AM124" s="982"/>
      <c r="AN124" s="982"/>
      <c r="AO124" s="983"/>
      <c r="AP124" s="951"/>
      <c r="AQ124" s="952"/>
      <c r="AR124"/>
      <c r="AS124" s="987">
        <f>(AX124+AX128+AZ128)*2/3</f>
        <v>0</v>
      </c>
      <c r="AT124" s="988"/>
      <c r="AU124" s="989"/>
      <c r="AV124" s="169"/>
      <c r="AX124" s="975">
        <f t="shared" ref="AX124" si="2">IF(W124="Non",0,AP124)</f>
        <v>0</v>
      </c>
      <c r="AY124" s="975"/>
    </row>
    <row r="125" spans="1:55" ht="12" customHeight="1" thickBot="1" x14ac:dyDescent="0.3">
      <c r="A125"/>
      <c r="B125" s="980"/>
      <c r="C125" s="980"/>
      <c r="D125" s="980"/>
      <c r="E125" s="980"/>
      <c r="F125" s="980"/>
      <c r="G125" s="169"/>
      <c r="H125" s="949"/>
      <c r="I125" s="949"/>
      <c r="J125" s="949"/>
      <c r="K125" s="949"/>
      <c r="L125" s="949"/>
      <c r="M125" s="949"/>
      <c r="N125" s="949"/>
      <c r="O125" s="949"/>
      <c r="P125" s="949"/>
      <c r="Q125" s="949"/>
      <c r="R125" s="949"/>
      <c r="S125" s="949"/>
      <c r="T125" s="949"/>
      <c r="U125" s="949"/>
      <c r="V125" s="949"/>
      <c r="W125" s="976"/>
      <c r="X125" s="976"/>
      <c r="Y125"/>
      <c r="Z125"/>
      <c r="AA125" s="984"/>
      <c r="AB125" s="985"/>
      <c r="AC125" s="985"/>
      <c r="AD125" s="985"/>
      <c r="AE125" s="985"/>
      <c r="AF125" s="985"/>
      <c r="AG125" s="985"/>
      <c r="AH125" s="985"/>
      <c r="AI125" s="985"/>
      <c r="AJ125" s="985"/>
      <c r="AK125" s="985"/>
      <c r="AL125" s="985"/>
      <c r="AM125" s="985"/>
      <c r="AN125" s="985"/>
      <c r="AO125" s="986"/>
      <c r="AP125" s="953"/>
      <c r="AQ125" s="954"/>
      <c r="AR125"/>
      <c r="AS125" s="990"/>
      <c r="AT125" s="991"/>
      <c r="AU125" s="992"/>
      <c r="AV125"/>
      <c r="AX125" s="975"/>
      <c r="AY125" s="975"/>
    </row>
    <row r="126" spans="1:55" ht="12" customHeight="1" x14ac:dyDescent="0.25">
      <c r="A126"/>
      <c r="B126" s="980"/>
      <c r="C126" s="980"/>
      <c r="D126" s="980"/>
      <c r="E126" s="980"/>
      <c r="F126" s="980"/>
      <c r="G126" s="169"/>
      <c r="H126" s="949" t="s">
        <v>903</v>
      </c>
      <c r="I126" s="949"/>
      <c r="J126" s="949"/>
      <c r="K126" s="949"/>
      <c r="L126" s="949"/>
      <c r="M126" s="949"/>
      <c r="N126" s="949"/>
      <c r="O126" s="949"/>
      <c r="P126" s="949"/>
      <c r="Q126" s="949"/>
      <c r="R126" s="949"/>
      <c r="S126" s="949"/>
      <c r="T126" s="949"/>
      <c r="U126" s="949"/>
      <c r="V126" s="949"/>
      <c r="W126" s="976"/>
      <c r="X126" s="976"/>
      <c r="Y126"/>
      <c r="Z126"/>
      <c r="AA126"/>
      <c r="AB126"/>
      <c r="AC126"/>
      <c r="AD126"/>
      <c r="AE126"/>
      <c r="AF126"/>
      <c r="AG126" s="169"/>
      <c r="AH126" s="169"/>
      <c r="AI126" s="169"/>
      <c r="AJ126" s="169"/>
      <c r="AK126" s="169"/>
      <c r="AL126" s="169"/>
      <c r="AM126" s="169"/>
      <c r="AN126" s="169"/>
      <c r="AO126" s="169"/>
      <c r="AP126" s="169"/>
      <c r="AQ126" s="169"/>
      <c r="AR126" s="71"/>
      <c r="AS126" s="990"/>
      <c r="AT126" s="991"/>
      <c r="AU126" s="992"/>
      <c r="AV126"/>
      <c r="AX126" s="975"/>
      <c r="AY126" s="975"/>
    </row>
    <row r="127" spans="1:55" ht="12" customHeight="1" x14ac:dyDescent="0.25">
      <c r="A127"/>
      <c r="B127" s="980"/>
      <c r="C127" s="980"/>
      <c r="D127" s="980"/>
      <c r="E127" s="980"/>
      <c r="F127" s="980"/>
      <c r="G127" s="169"/>
      <c r="H127" s="949"/>
      <c r="I127" s="949"/>
      <c r="J127" s="949"/>
      <c r="K127" s="949"/>
      <c r="L127" s="949"/>
      <c r="M127" s="949"/>
      <c r="N127" s="949"/>
      <c r="O127" s="949"/>
      <c r="P127" s="949"/>
      <c r="Q127" s="949"/>
      <c r="R127" s="949"/>
      <c r="S127" s="949"/>
      <c r="T127" s="949"/>
      <c r="U127" s="949"/>
      <c r="V127" s="949"/>
      <c r="W127" s="976"/>
      <c r="X127" s="976"/>
      <c r="Y127"/>
      <c r="Z127"/>
      <c r="AA127" s="977" t="s">
        <v>904</v>
      </c>
      <c r="AB127" s="977"/>
      <c r="AC127" s="977"/>
      <c r="AD127" s="977"/>
      <c r="AE127" s="977"/>
      <c r="AF127" s="977"/>
      <c r="AG127" s="977"/>
      <c r="AH127" s="977"/>
      <c r="AI127" s="977"/>
      <c r="AJ127" s="977"/>
      <c r="AK127" s="977"/>
      <c r="AL127" s="977"/>
      <c r="AM127" s="977"/>
      <c r="AN127" s="978" t="str">
        <f>Financement!AP21</f>
        <v>remplir objectifs</v>
      </c>
      <c r="AO127" s="978"/>
      <c r="AP127" s="978"/>
      <c r="AQ127" s="978"/>
      <c r="AR127" s="71"/>
      <c r="AS127" s="990"/>
      <c r="AT127" s="991"/>
      <c r="AU127" s="992"/>
      <c r="AV127"/>
      <c r="AX127" s="975"/>
      <c r="AY127" s="975"/>
    </row>
    <row r="128" spans="1:55" ht="12" customHeight="1" thickBot="1" x14ac:dyDescent="0.3">
      <c r="A128"/>
      <c r="B128" s="980"/>
      <c r="C128" s="980"/>
      <c r="D128" s="980"/>
      <c r="E128" s="980"/>
      <c r="F128" s="980"/>
      <c r="G128" s="169"/>
      <c r="H128" s="949" t="s">
        <v>905</v>
      </c>
      <c r="I128" s="949"/>
      <c r="J128" s="949"/>
      <c r="K128" s="949"/>
      <c r="L128" s="949"/>
      <c r="M128" s="949"/>
      <c r="N128" s="949"/>
      <c r="O128" s="949"/>
      <c r="P128" s="949"/>
      <c r="Q128" s="949"/>
      <c r="R128" s="949"/>
      <c r="S128" s="949"/>
      <c r="T128" s="949"/>
      <c r="U128" s="949"/>
      <c r="V128" s="949"/>
      <c r="W128" s="976"/>
      <c r="X128" s="976"/>
      <c r="Y128"/>
      <c r="Z128"/>
      <c r="AA128" s="977"/>
      <c r="AB128" s="977"/>
      <c r="AC128" s="977"/>
      <c r="AD128" s="977"/>
      <c r="AE128" s="977"/>
      <c r="AF128" s="977"/>
      <c r="AG128" s="977"/>
      <c r="AH128" s="977"/>
      <c r="AI128" s="977"/>
      <c r="AJ128" s="977"/>
      <c r="AK128" s="977"/>
      <c r="AL128" s="977"/>
      <c r="AM128" s="977"/>
      <c r="AN128" s="978"/>
      <c r="AO128" s="978"/>
      <c r="AP128" s="979"/>
      <c r="AQ128" s="979"/>
      <c r="AR128" s="71"/>
      <c r="AS128" s="990"/>
      <c r="AT128" s="991"/>
      <c r="AU128" s="992"/>
      <c r="AV128"/>
      <c r="AX128" s="975">
        <f>IF(W128="Oui",5,0)</f>
        <v>0</v>
      </c>
      <c r="AY128" s="975"/>
      <c r="AZ128" s="975">
        <f>AP129</f>
        <v>0</v>
      </c>
      <c r="BA128" s="975"/>
    </row>
    <row r="129" spans="1:57" ht="12" customHeight="1" x14ac:dyDescent="0.25">
      <c r="A129"/>
      <c r="B129" s="980"/>
      <c r="C129" s="980"/>
      <c r="D129" s="980"/>
      <c r="E129" s="980"/>
      <c r="F129" s="980"/>
      <c r="G129" s="169"/>
      <c r="H129" s="949"/>
      <c r="I129" s="949"/>
      <c r="J129" s="949"/>
      <c r="K129" s="949"/>
      <c r="L129" s="949"/>
      <c r="M129" s="949"/>
      <c r="N129" s="949"/>
      <c r="O129" s="949"/>
      <c r="P129" s="949"/>
      <c r="Q129" s="949"/>
      <c r="R129" s="949"/>
      <c r="S129" s="949"/>
      <c r="T129" s="949"/>
      <c r="U129" s="949"/>
      <c r="V129" s="949"/>
      <c r="W129" s="976"/>
      <c r="X129" s="976"/>
      <c r="Y129"/>
      <c r="Z129"/>
      <c r="AA129" s="949" t="s">
        <v>906</v>
      </c>
      <c r="AB129" s="949"/>
      <c r="AC129" s="949"/>
      <c r="AD129" s="949"/>
      <c r="AE129" s="949"/>
      <c r="AF129" s="949"/>
      <c r="AG129" s="949"/>
      <c r="AH129" s="949"/>
      <c r="AI129" s="949"/>
      <c r="AJ129" s="949"/>
      <c r="AK129" s="949"/>
      <c r="AL129" s="949"/>
      <c r="AM129" s="949"/>
      <c r="AN129" s="949"/>
      <c r="AO129" s="950"/>
      <c r="AP129" s="951"/>
      <c r="AQ129" s="952"/>
      <c r="AR129"/>
      <c r="AS129" s="990"/>
      <c r="AT129" s="991"/>
      <c r="AU129" s="992"/>
      <c r="AV129"/>
      <c r="AX129" s="975"/>
      <c r="AY129" s="975"/>
      <c r="AZ129" s="975"/>
      <c r="BA129" s="975"/>
    </row>
    <row r="130" spans="1:57" ht="12" customHeight="1" thickBot="1" x14ac:dyDescent="0.3">
      <c r="A130"/>
      <c r="B130"/>
      <c r="C130"/>
      <c r="D130"/>
      <c r="E130"/>
      <c r="F130"/>
      <c r="G130"/>
      <c r="H130"/>
      <c r="I130"/>
      <c r="J130"/>
      <c r="K130"/>
      <c r="L130"/>
      <c r="M130"/>
      <c r="N130"/>
      <c r="O130"/>
      <c r="P130"/>
      <c r="Q130"/>
      <c r="R130"/>
      <c r="S130"/>
      <c r="T130"/>
      <c r="U130"/>
      <c r="V130"/>
      <c r="W130"/>
      <c r="X130"/>
      <c r="Y130"/>
      <c r="Z130"/>
      <c r="AA130" s="949"/>
      <c r="AB130" s="949"/>
      <c r="AC130" s="949"/>
      <c r="AD130" s="949"/>
      <c r="AE130" s="949"/>
      <c r="AF130" s="949"/>
      <c r="AG130" s="949"/>
      <c r="AH130" s="949"/>
      <c r="AI130" s="949"/>
      <c r="AJ130" s="949"/>
      <c r="AK130" s="949"/>
      <c r="AL130" s="949"/>
      <c r="AM130" s="949"/>
      <c r="AN130" s="949"/>
      <c r="AO130" s="950"/>
      <c r="AP130" s="953"/>
      <c r="AQ130" s="954"/>
      <c r="AR130"/>
      <c r="AS130" s="993"/>
      <c r="AT130" s="994"/>
      <c r="AU130" s="995"/>
      <c r="AV130"/>
    </row>
    <row r="131" spans="1:57" ht="12"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row>
    <row r="132" spans="1:57" ht="12" customHeight="1" x14ac:dyDescent="0.25">
      <c r="A132" s="440" t="s">
        <v>235</v>
      </c>
      <c r="B132" s="440"/>
      <c r="C132" s="440"/>
      <c r="D132" s="440"/>
      <c r="E132" s="440"/>
      <c r="F132" s="440"/>
      <c r="G132" s="440"/>
      <c r="H132" s="440"/>
      <c r="I132" s="440"/>
      <c r="J132" s="440"/>
      <c r="K132" s="440"/>
      <c r="L132" s="440"/>
      <c r="M132" s="440"/>
      <c r="N132" s="440"/>
      <c r="O132" s="440"/>
      <c r="P132" s="440"/>
      <c r="Q132" s="440"/>
      <c r="R132" s="440"/>
      <c r="S132" s="440"/>
      <c r="T132" s="440"/>
      <c r="U132" s="440"/>
      <c r="V132" s="440"/>
      <c r="W132" s="440"/>
      <c r="X132" s="440"/>
      <c r="Y132" s="440"/>
      <c r="Z132" s="440"/>
      <c r="AA132" s="440"/>
      <c r="AB132" s="440"/>
      <c r="AC132" s="440"/>
      <c r="AD132" s="440"/>
      <c r="AE132" s="440"/>
      <c r="AF132" s="440"/>
      <c r="AG132" s="440"/>
      <c r="AH132" s="440"/>
      <c r="AI132" s="440"/>
      <c r="AJ132" s="440"/>
      <c r="AK132" s="440"/>
      <c r="AL132" s="440"/>
      <c r="AM132" s="440"/>
      <c r="AN132" s="440"/>
      <c r="AO132" s="440"/>
      <c r="AP132" s="440"/>
      <c r="AQ132" s="440"/>
      <c r="AR132" s="440"/>
      <c r="AS132" s="440"/>
      <c r="AT132" s="440"/>
      <c r="AU132" s="440"/>
      <c r="AV132" s="440"/>
      <c r="AX132" s="91">
        <v>1</v>
      </c>
    </row>
    <row r="133" spans="1:57" ht="12" customHeight="1" thickBot="1" x14ac:dyDescent="0.3">
      <c r="A133" s="440"/>
      <c r="B133" s="440"/>
      <c r="C133" s="440"/>
      <c r="D133" s="440"/>
      <c r="E133" s="440"/>
      <c r="F133" s="440"/>
      <c r="G133" s="440"/>
      <c r="H133" s="440"/>
      <c r="I133" s="440"/>
      <c r="J133" s="440"/>
      <c r="K133" s="440"/>
      <c r="L133" s="440"/>
      <c r="M133" s="440"/>
      <c r="N133" s="440"/>
      <c r="O133" s="440"/>
      <c r="P133" s="440"/>
      <c r="Q133" s="440"/>
      <c r="R133" s="440"/>
      <c r="S133" s="440"/>
      <c r="T133" s="440"/>
      <c r="U133" s="440"/>
      <c r="V133" s="440"/>
      <c r="W133" s="440"/>
      <c r="X133" s="440"/>
      <c r="Y133" s="440"/>
      <c r="Z133" s="440"/>
      <c r="AA133" s="440"/>
      <c r="AB133" s="440"/>
      <c r="AC133" s="440"/>
      <c r="AD133" s="440"/>
      <c r="AE133" s="440"/>
      <c r="AF133" s="440"/>
      <c r="AG133" s="440"/>
      <c r="AH133" s="440"/>
      <c r="AI133" s="440"/>
      <c r="AJ133" s="440"/>
      <c r="AK133" s="440"/>
      <c r="AL133" s="440"/>
      <c r="AM133" s="440"/>
      <c r="AN133" s="440"/>
      <c r="AO133" s="440"/>
      <c r="AP133" s="440"/>
      <c r="AQ133" s="440"/>
      <c r="AR133" s="440"/>
      <c r="AS133" s="440"/>
      <c r="AT133" s="440"/>
      <c r="AU133" s="440"/>
      <c r="AV133" s="440"/>
      <c r="AX133" s="91">
        <v>2</v>
      </c>
      <c r="BB133" s="966" t="s">
        <v>243</v>
      </c>
      <c r="BC133" s="966"/>
      <c r="BD133" s="966"/>
      <c r="BE133" s="966"/>
    </row>
    <row r="134" spans="1:57" ht="12" customHeight="1" thickTop="1" x14ac:dyDescent="0.25">
      <c r="A134" s="411"/>
      <c r="B134" s="411"/>
      <c r="C134" s="411"/>
      <c r="D134" s="412" t="str">
        <f>$D$1</f>
        <v>Appel à projets commun 2022</v>
      </c>
      <c r="E134" s="412"/>
      <c r="F134" s="412"/>
      <c r="G134" s="412"/>
      <c r="H134" s="412"/>
      <c r="I134" s="412"/>
      <c r="J134" s="412"/>
      <c r="K134" s="412"/>
      <c r="L134" s="412"/>
      <c r="M134" s="412"/>
      <c r="N134" s="412"/>
      <c r="O134" s="412"/>
      <c r="P134" s="412"/>
      <c r="Q134" s="412"/>
      <c r="R134" s="412"/>
      <c r="S134" s="412"/>
      <c r="T134" s="412"/>
      <c r="U134" s="412"/>
      <c r="V134" s="412"/>
      <c r="W134" s="412"/>
      <c r="X134" s="412"/>
      <c r="Y134" s="412"/>
      <c r="Z134" s="412"/>
      <c r="AA134" s="412"/>
      <c r="AB134" s="412"/>
      <c r="AC134" s="412"/>
      <c r="AD134" s="412"/>
      <c r="AE134" s="412"/>
      <c r="AF134" s="412"/>
      <c r="AG134" s="412"/>
      <c r="AH134" s="412"/>
      <c r="AI134" s="412"/>
      <c r="AJ134" s="412"/>
      <c r="AK134" s="412"/>
      <c r="AL134" s="412"/>
      <c r="AM134" s="412"/>
      <c r="AN134" s="967" t="s">
        <v>782</v>
      </c>
      <c r="AO134" s="968"/>
      <c r="AP134" s="968"/>
      <c r="AQ134" s="968"/>
      <c r="AR134" s="968"/>
      <c r="AS134" s="968"/>
      <c r="AT134" s="968"/>
      <c r="AU134" s="968"/>
      <c r="AV134" s="969"/>
      <c r="AX134" s="91">
        <v>3</v>
      </c>
      <c r="BB134" s="966"/>
      <c r="BC134" s="966"/>
      <c r="BD134" s="966"/>
      <c r="BE134" s="966"/>
    </row>
    <row r="135" spans="1:57" ht="12" customHeight="1" x14ac:dyDescent="0.25">
      <c r="A135" s="411"/>
      <c r="B135" s="411"/>
      <c r="C135" s="411"/>
      <c r="D135" s="412"/>
      <c r="E135" s="412"/>
      <c r="F135" s="412"/>
      <c r="G135" s="412"/>
      <c r="H135" s="412"/>
      <c r="I135" s="412"/>
      <c r="J135" s="412"/>
      <c r="K135" s="412"/>
      <c r="L135" s="412"/>
      <c r="M135" s="412"/>
      <c r="N135" s="412"/>
      <c r="O135" s="412"/>
      <c r="P135" s="412"/>
      <c r="Q135" s="412"/>
      <c r="R135" s="412"/>
      <c r="S135" s="412"/>
      <c r="T135" s="412"/>
      <c r="U135" s="412"/>
      <c r="V135" s="412"/>
      <c r="W135" s="412"/>
      <c r="X135" s="412"/>
      <c r="Y135" s="412"/>
      <c r="Z135" s="412"/>
      <c r="AA135" s="412"/>
      <c r="AB135" s="412"/>
      <c r="AC135" s="412"/>
      <c r="AD135" s="412"/>
      <c r="AE135" s="412"/>
      <c r="AF135" s="412"/>
      <c r="AG135" s="412"/>
      <c r="AH135" s="412"/>
      <c r="AI135" s="412"/>
      <c r="AJ135" s="412"/>
      <c r="AK135" s="412"/>
      <c r="AL135" s="412"/>
      <c r="AM135" s="412"/>
      <c r="AN135" s="970"/>
      <c r="AO135" s="464"/>
      <c r="AP135" s="464"/>
      <c r="AQ135" s="464"/>
      <c r="AR135" s="464"/>
      <c r="AS135" s="464"/>
      <c r="AT135" s="464"/>
      <c r="AU135" s="464"/>
      <c r="AV135" s="971"/>
      <c r="AX135" s="91">
        <v>4</v>
      </c>
    </row>
    <row r="136" spans="1:57" ht="12" customHeight="1" thickBot="1" x14ac:dyDescent="0.3">
      <c r="A136" s="411"/>
      <c r="B136" s="411"/>
      <c r="C136" s="411"/>
      <c r="D136" s="412"/>
      <c r="E136" s="412"/>
      <c r="F136" s="412"/>
      <c r="G136" s="412"/>
      <c r="H136" s="412"/>
      <c r="I136" s="412"/>
      <c r="J136" s="412"/>
      <c r="K136" s="412"/>
      <c r="L136" s="412"/>
      <c r="M136" s="412"/>
      <c r="N136" s="412"/>
      <c r="O136" s="412"/>
      <c r="P136" s="412"/>
      <c r="Q136" s="412"/>
      <c r="R136" s="412"/>
      <c r="S136" s="412"/>
      <c r="T136" s="412"/>
      <c r="U136" s="412"/>
      <c r="V136" s="412"/>
      <c r="W136" s="412"/>
      <c r="X136" s="412"/>
      <c r="Y136" s="412"/>
      <c r="Z136" s="412"/>
      <c r="AA136" s="412"/>
      <c r="AB136" s="412"/>
      <c r="AC136" s="412"/>
      <c r="AD136" s="412"/>
      <c r="AE136" s="412"/>
      <c r="AF136" s="412"/>
      <c r="AG136" s="412"/>
      <c r="AH136" s="412"/>
      <c r="AI136" s="412"/>
      <c r="AJ136" s="412"/>
      <c r="AK136" s="412"/>
      <c r="AL136" s="412"/>
      <c r="AM136" s="412"/>
      <c r="AN136" s="972"/>
      <c r="AO136" s="973"/>
      <c r="AP136" s="973"/>
      <c r="AQ136" s="973"/>
      <c r="AR136" s="973"/>
      <c r="AS136" s="973"/>
      <c r="AT136" s="973"/>
      <c r="AU136" s="973"/>
      <c r="AV136" s="974"/>
      <c r="AX136" s="91">
        <v>5</v>
      </c>
    </row>
    <row r="137" spans="1:57" ht="12" customHeight="1" thickTop="1" x14ac:dyDescent="0.25">
      <c r="A137"/>
      <c r="B137"/>
      <c r="C137"/>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row>
    <row r="138" spans="1:57" ht="12" customHeight="1" thickBot="1" x14ac:dyDescent="0.3">
      <c r="A138"/>
      <c r="B138"/>
      <c r="C138"/>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row>
    <row r="139" spans="1:57" ht="12" customHeight="1" x14ac:dyDescent="0.25">
      <c r="A139"/>
      <c r="B139"/>
      <c r="C139"/>
      <c r="D139"/>
      <c r="E139" s="926" t="s">
        <v>867</v>
      </c>
      <c r="F139" s="926"/>
      <c r="G139" s="926"/>
      <c r="H139" s="926"/>
      <c r="I139" s="926"/>
      <c r="J139" s="926"/>
      <c r="K139" s="926"/>
      <c r="L139" s="926"/>
      <c r="M139" s="926"/>
      <c r="N139" s="926"/>
      <c r="O139" s="160"/>
      <c r="P139" s="160"/>
      <c r="Q139" s="927" t="s">
        <v>907</v>
      </c>
      <c r="R139" s="928"/>
      <c r="S139" s="928"/>
      <c r="T139" s="928"/>
      <c r="U139" s="928"/>
      <c r="V139" s="928"/>
      <c r="W139" s="928"/>
      <c r="X139" s="928"/>
      <c r="Y139" s="174"/>
      <c r="Z139" s="931">
        <f>(AS98+AS103+AS108+AS117+AS124)/5</f>
        <v>0</v>
      </c>
      <c r="AA139" s="931"/>
      <c r="AB139" s="931"/>
      <c r="AC139" s="934" t="s">
        <v>908</v>
      </c>
      <c r="AD139" s="934"/>
      <c r="AE139" s="934"/>
      <c r="AF139" s="175"/>
      <c r="AG139" s="160"/>
      <c r="AH139" s="927" t="s">
        <v>909</v>
      </c>
      <c r="AI139" s="928"/>
      <c r="AJ139" s="928"/>
      <c r="AK139" s="928"/>
      <c r="AL139" s="928"/>
      <c r="AM139" s="928"/>
      <c r="AN139" s="928"/>
      <c r="AO139" s="928"/>
      <c r="AP139" s="928"/>
      <c r="AQ139" s="928"/>
      <c r="AR139" s="928"/>
      <c r="AS139" s="928"/>
      <c r="AT139" s="937"/>
      <c r="AU139" s="160"/>
      <c r="AV139" s="71"/>
    </row>
    <row r="140" spans="1:57" ht="12" customHeight="1" x14ac:dyDescent="0.25">
      <c r="A140"/>
      <c r="B140"/>
      <c r="C140"/>
      <c r="D140" s="71"/>
      <c r="E140" s="926"/>
      <c r="F140" s="926"/>
      <c r="G140" s="926"/>
      <c r="H140" s="926"/>
      <c r="I140" s="926"/>
      <c r="J140" s="926"/>
      <c r="K140" s="926"/>
      <c r="L140" s="926"/>
      <c r="M140" s="926"/>
      <c r="N140" s="926"/>
      <c r="O140" s="160"/>
      <c r="P140" s="160"/>
      <c r="Q140" s="929"/>
      <c r="R140" s="914"/>
      <c r="S140" s="914"/>
      <c r="T140" s="914"/>
      <c r="U140" s="914"/>
      <c r="V140" s="914"/>
      <c r="W140" s="914"/>
      <c r="X140" s="914"/>
      <c r="Y140" s="176"/>
      <c r="Z140" s="932"/>
      <c r="AA140" s="932"/>
      <c r="AB140" s="932"/>
      <c r="AC140" s="935"/>
      <c r="AD140" s="935"/>
      <c r="AE140" s="935"/>
      <c r="AF140" s="177"/>
      <c r="AG140" s="160"/>
      <c r="AH140" s="929"/>
      <c r="AI140" s="914"/>
      <c r="AJ140" s="914"/>
      <c r="AK140" s="914"/>
      <c r="AL140" s="914"/>
      <c r="AM140" s="914"/>
      <c r="AN140" s="914"/>
      <c r="AO140" s="914"/>
      <c r="AP140" s="914"/>
      <c r="AQ140" s="914"/>
      <c r="AR140" s="914"/>
      <c r="AS140" s="914"/>
      <c r="AT140" s="938"/>
      <c r="AU140" s="160"/>
      <c r="AV140" s="71"/>
    </row>
    <row r="141" spans="1:57" ht="12" customHeight="1" thickBot="1" x14ac:dyDescent="0.3">
      <c r="A141"/>
      <c r="B141"/>
      <c r="C141"/>
      <c r="D141"/>
      <c r="E141" s="926"/>
      <c r="F141" s="926"/>
      <c r="G141" s="926"/>
      <c r="H141" s="926"/>
      <c r="I141" s="926"/>
      <c r="J141" s="926"/>
      <c r="K141" s="926"/>
      <c r="L141" s="926"/>
      <c r="M141" s="926"/>
      <c r="N141" s="926"/>
      <c r="O141" s="160"/>
      <c r="P141" s="160"/>
      <c r="Q141" s="930"/>
      <c r="R141" s="915"/>
      <c r="S141" s="915"/>
      <c r="T141" s="915"/>
      <c r="U141" s="915"/>
      <c r="V141" s="915"/>
      <c r="W141" s="915"/>
      <c r="X141" s="915"/>
      <c r="Y141" s="178"/>
      <c r="Z141" s="933"/>
      <c r="AA141" s="933"/>
      <c r="AB141" s="933"/>
      <c r="AC141" s="936"/>
      <c r="AD141" s="936"/>
      <c r="AE141" s="936"/>
      <c r="AF141" s="179"/>
      <c r="AG141" s="160"/>
      <c r="AH141" s="930"/>
      <c r="AI141" s="915"/>
      <c r="AJ141" s="915"/>
      <c r="AK141" s="915"/>
      <c r="AL141" s="915"/>
      <c r="AM141" s="915"/>
      <c r="AN141" s="915"/>
      <c r="AO141" s="915"/>
      <c r="AP141" s="915"/>
      <c r="AQ141" s="915"/>
      <c r="AR141" s="915"/>
      <c r="AS141" s="915"/>
      <c r="AT141" s="939"/>
      <c r="AU141" s="160"/>
      <c r="AV141" s="71"/>
    </row>
    <row r="142" spans="1:57" ht="12" customHeight="1" thickBot="1" x14ac:dyDescent="0.3">
      <c r="A142"/>
      <c r="B142"/>
      <c r="C142"/>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160"/>
      <c r="AJ142" s="160"/>
      <c r="AK142" s="160"/>
      <c r="AL142" s="160"/>
      <c r="AM142" s="160"/>
      <c r="AN142" s="160"/>
      <c r="AO142" s="160"/>
      <c r="AP142" s="160"/>
      <c r="AQ142" s="160"/>
      <c r="AR142" s="160"/>
      <c r="AS142" s="160"/>
      <c r="AT142" s="160"/>
      <c r="AU142" s="160"/>
      <c r="AV142" s="71"/>
    </row>
    <row r="143" spans="1:57" ht="12"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s="940"/>
      <c r="AI143" s="941"/>
      <c r="AJ143" s="941"/>
      <c r="AK143" s="941"/>
      <c r="AL143" s="941"/>
      <c r="AM143" s="941"/>
      <c r="AN143" s="941"/>
      <c r="AO143" s="941"/>
      <c r="AP143" s="941"/>
      <c r="AQ143" s="941"/>
      <c r="AR143" s="941"/>
      <c r="AS143" s="941"/>
      <c r="AT143" s="942"/>
      <c r="AU143" s="160"/>
      <c r="AV143" s="71"/>
    </row>
    <row r="144" spans="1:57" ht="12"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s="943"/>
      <c r="AI144" s="944"/>
      <c r="AJ144" s="944"/>
      <c r="AK144" s="944"/>
      <c r="AL144" s="944"/>
      <c r="AM144" s="944"/>
      <c r="AN144" s="944"/>
      <c r="AO144" s="944"/>
      <c r="AP144" s="944"/>
      <c r="AQ144" s="944"/>
      <c r="AR144" s="944"/>
      <c r="AS144" s="944"/>
      <c r="AT144" s="945"/>
      <c r="AU144" s="160"/>
      <c r="AV144" s="71"/>
    </row>
    <row r="145" spans="1:48" ht="12"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s="943"/>
      <c r="AI145" s="944"/>
      <c r="AJ145" s="944"/>
      <c r="AK145" s="944"/>
      <c r="AL145" s="944"/>
      <c r="AM145" s="944"/>
      <c r="AN145" s="944"/>
      <c r="AO145" s="944"/>
      <c r="AP145" s="944"/>
      <c r="AQ145" s="944"/>
      <c r="AR145" s="944"/>
      <c r="AS145" s="944"/>
      <c r="AT145" s="945"/>
      <c r="AU145" s="160"/>
      <c r="AV145" s="71"/>
    </row>
    <row r="146" spans="1:48" ht="12"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s="943"/>
      <c r="AI146" s="944"/>
      <c r="AJ146" s="944"/>
      <c r="AK146" s="944"/>
      <c r="AL146" s="944"/>
      <c r="AM146" s="944"/>
      <c r="AN146" s="944"/>
      <c r="AO146" s="944"/>
      <c r="AP146" s="944"/>
      <c r="AQ146" s="944"/>
      <c r="AR146" s="944"/>
      <c r="AS146" s="944"/>
      <c r="AT146" s="945"/>
      <c r="AU146" s="160"/>
      <c r="AV146" s="71"/>
    </row>
    <row r="147" spans="1:48" ht="12"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s="943"/>
      <c r="AI147" s="944"/>
      <c r="AJ147" s="944"/>
      <c r="AK147" s="944"/>
      <c r="AL147" s="944"/>
      <c r="AM147" s="944"/>
      <c r="AN147" s="944"/>
      <c r="AO147" s="944"/>
      <c r="AP147" s="944"/>
      <c r="AQ147" s="944"/>
      <c r="AR147" s="944"/>
      <c r="AS147" s="944"/>
      <c r="AT147" s="945"/>
      <c r="AU147" s="160"/>
      <c r="AV147" s="71"/>
    </row>
    <row r="148" spans="1:48" ht="12"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s="943"/>
      <c r="AI148" s="944"/>
      <c r="AJ148" s="944"/>
      <c r="AK148" s="944"/>
      <c r="AL148" s="944"/>
      <c r="AM148" s="944"/>
      <c r="AN148" s="944"/>
      <c r="AO148" s="944"/>
      <c r="AP148" s="944"/>
      <c r="AQ148" s="944"/>
      <c r="AR148" s="944"/>
      <c r="AS148" s="944"/>
      <c r="AT148" s="945"/>
      <c r="AU148" s="160"/>
      <c r="AV148" s="71"/>
    </row>
    <row r="149" spans="1:48" ht="12"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s="943"/>
      <c r="AI149" s="944"/>
      <c r="AJ149" s="944"/>
      <c r="AK149" s="944"/>
      <c r="AL149" s="944"/>
      <c r="AM149" s="944"/>
      <c r="AN149" s="944"/>
      <c r="AO149" s="944"/>
      <c r="AP149" s="944"/>
      <c r="AQ149" s="944"/>
      <c r="AR149" s="944"/>
      <c r="AS149" s="944"/>
      <c r="AT149" s="945"/>
      <c r="AU149" s="160"/>
      <c r="AV149" s="71"/>
    </row>
    <row r="150" spans="1:48" ht="12"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s="943"/>
      <c r="AI150" s="944"/>
      <c r="AJ150" s="944"/>
      <c r="AK150" s="944"/>
      <c r="AL150" s="944"/>
      <c r="AM150" s="944"/>
      <c r="AN150" s="944"/>
      <c r="AO150" s="944"/>
      <c r="AP150" s="944"/>
      <c r="AQ150" s="944"/>
      <c r="AR150" s="944"/>
      <c r="AS150" s="944"/>
      <c r="AT150" s="945"/>
      <c r="AU150" s="160"/>
      <c r="AV150" s="71"/>
    </row>
    <row r="151" spans="1:48" ht="12" customHeight="1" x14ac:dyDescent="0.25">
      <c r="A151"/>
      <c r="B151"/>
      <c r="C151"/>
      <c r="D151"/>
      <c r="E151"/>
      <c r="F151"/>
      <c r="G151" s="99"/>
      <c r="H151" s="907" t="s">
        <v>804</v>
      </c>
      <c r="I151" s="907"/>
      <c r="J151" s="907" t="s">
        <v>910</v>
      </c>
      <c r="K151" s="907"/>
      <c r="L151"/>
      <c r="M151"/>
      <c r="N151"/>
      <c r="O151"/>
      <c r="P151"/>
      <c r="Q151"/>
      <c r="R151"/>
      <c r="S151"/>
      <c r="T151"/>
      <c r="U151"/>
      <c r="V151"/>
      <c r="W151"/>
      <c r="X151"/>
      <c r="Y151"/>
      <c r="Z151"/>
      <c r="AA151"/>
      <c r="AB151"/>
      <c r="AC151"/>
      <c r="AD151"/>
      <c r="AE151"/>
      <c r="AF151"/>
      <c r="AG151"/>
      <c r="AH151" s="943"/>
      <c r="AI151" s="944"/>
      <c r="AJ151" s="944"/>
      <c r="AK151" s="944"/>
      <c r="AL151" s="944"/>
      <c r="AM151" s="944"/>
      <c r="AN151" s="944"/>
      <c r="AO151" s="944"/>
      <c r="AP151" s="944"/>
      <c r="AQ151" s="944"/>
      <c r="AR151" s="944"/>
      <c r="AS151" s="944"/>
      <c r="AT151" s="945"/>
      <c r="AU151" s="160"/>
      <c r="AV151" s="71"/>
    </row>
    <row r="152" spans="1:48" ht="12" customHeight="1" x14ac:dyDescent="0.25">
      <c r="A152"/>
      <c r="B152"/>
      <c r="C152"/>
      <c r="D152"/>
      <c r="E152"/>
      <c r="F152"/>
      <c r="G152" s="99" t="str">
        <f>B98</f>
        <v>Objectifs</v>
      </c>
      <c r="H152" s="906">
        <f>AS98</f>
        <v>0</v>
      </c>
      <c r="I152" s="907"/>
      <c r="J152" s="907">
        <v>5</v>
      </c>
      <c r="K152" s="907"/>
      <c r="L152"/>
      <c r="M152"/>
      <c r="N152"/>
      <c r="O152"/>
      <c r="P152"/>
      <c r="Q152"/>
      <c r="R152"/>
      <c r="S152"/>
      <c r="T152"/>
      <c r="U152"/>
      <c r="V152"/>
      <c r="W152"/>
      <c r="X152"/>
      <c r="Y152"/>
      <c r="Z152"/>
      <c r="AA152"/>
      <c r="AB152"/>
      <c r="AC152"/>
      <c r="AD152"/>
      <c r="AE152"/>
      <c r="AF152"/>
      <c r="AG152"/>
      <c r="AH152" s="943"/>
      <c r="AI152" s="944"/>
      <c r="AJ152" s="944"/>
      <c r="AK152" s="944"/>
      <c r="AL152" s="944"/>
      <c r="AM152" s="944"/>
      <c r="AN152" s="944"/>
      <c r="AO152" s="944"/>
      <c r="AP152" s="944"/>
      <c r="AQ152" s="944"/>
      <c r="AR152" s="944"/>
      <c r="AS152" s="944"/>
      <c r="AT152" s="945"/>
      <c r="AU152" s="160"/>
      <c r="AV152" s="71"/>
    </row>
    <row r="153" spans="1:48" ht="12" customHeight="1" x14ac:dyDescent="0.25">
      <c r="A153"/>
      <c r="B153"/>
      <c r="C153"/>
      <c r="D153"/>
      <c r="E153"/>
      <c r="F153"/>
      <c r="G153" s="99" t="str">
        <f>B103</f>
        <v>Méthode</v>
      </c>
      <c r="H153" s="906">
        <f>AS103</f>
        <v>0</v>
      </c>
      <c r="I153" s="907"/>
      <c r="J153" s="907">
        <v>5</v>
      </c>
      <c r="K153" s="907"/>
      <c r="L153"/>
      <c r="M153"/>
      <c r="N153"/>
      <c r="O153"/>
      <c r="P153"/>
      <c r="Q153"/>
      <c r="R153"/>
      <c r="S153"/>
      <c r="T153"/>
      <c r="U153"/>
      <c r="V153"/>
      <c r="W153"/>
      <c r="X153"/>
      <c r="Y153"/>
      <c r="Z153"/>
      <c r="AA153"/>
      <c r="AB153"/>
      <c r="AC153"/>
      <c r="AD153"/>
      <c r="AE153"/>
      <c r="AF153"/>
      <c r="AG153"/>
      <c r="AH153" s="943"/>
      <c r="AI153" s="944"/>
      <c r="AJ153" s="944"/>
      <c r="AK153" s="944"/>
      <c r="AL153" s="944"/>
      <c r="AM153" s="944"/>
      <c r="AN153" s="944"/>
      <c r="AO153" s="944"/>
      <c r="AP153" s="944"/>
      <c r="AQ153" s="944"/>
      <c r="AR153" s="944"/>
      <c r="AS153" s="944"/>
      <c r="AT153" s="945"/>
      <c r="AU153" s="160"/>
      <c r="AV153" s="71"/>
    </row>
    <row r="154" spans="1:48" ht="12" customHeight="1" thickBot="1" x14ac:dyDescent="0.3">
      <c r="A154"/>
      <c r="B154"/>
      <c r="C154"/>
      <c r="D154"/>
      <c r="E154"/>
      <c r="F154"/>
      <c r="G154" s="99" t="str">
        <f>B108</f>
        <v>Mise en œuvre</v>
      </c>
      <c r="H154" s="906">
        <f>AS108</f>
        <v>0</v>
      </c>
      <c r="I154" s="907"/>
      <c r="J154" s="907">
        <v>5</v>
      </c>
      <c r="K154" s="907"/>
      <c r="L154"/>
      <c r="M154"/>
      <c r="N154"/>
      <c r="O154"/>
      <c r="P154"/>
      <c r="Q154"/>
      <c r="R154"/>
      <c r="S154"/>
      <c r="T154"/>
      <c r="U154"/>
      <c r="V154"/>
      <c r="W154"/>
      <c r="X154"/>
      <c r="Y154"/>
      <c r="Z154"/>
      <c r="AA154"/>
      <c r="AB154"/>
      <c r="AC154"/>
      <c r="AD154"/>
      <c r="AE154"/>
      <c r="AF154"/>
      <c r="AG154"/>
      <c r="AH154" s="946"/>
      <c r="AI154" s="947"/>
      <c r="AJ154" s="947"/>
      <c r="AK154" s="947"/>
      <c r="AL154" s="947"/>
      <c r="AM154" s="947"/>
      <c r="AN154" s="947"/>
      <c r="AO154" s="947"/>
      <c r="AP154" s="947"/>
      <c r="AQ154" s="947"/>
      <c r="AR154" s="947"/>
      <c r="AS154" s="947"/>
      <c r="AT154" s="948"/>
      <c r="AU154" s="160"/>
      <c r="AV154" s="71"/>
    </row>
    <row r="155" spans="1:48" ht="12" customHeight="1" x14ac:dyDescent="0.25">
      <c r="A155"/>
      <c r="B155"/>
      <c r="C155"/>
      <c r="D155"/>
      <c r="E155"/>
      <c r="F155"/>
      <c r="G155" s="99" t="str">
        <f>B117</f>
        <v>Moyens</v>
      </c>
      <c r="H155" s="906">
        <f>AS117</f>
        <v>0</v>
      </c>
      <c r="I155" s="907"/>
      <c r="J155" s="907">
        <v>5</v>
      </c>
      <c r="K155" s="907"/>
      <c r="L155"/>
      <c r="M155"/>
      <c r="N155"/>
      <c r="O155"/>
      <c r="P155"/>
      <c r="Q155"/>
      <c r="R155"/>
      <c r="S155"/>
      <c r="T155"/>
      <c r="U155"/>
      <c r="V155"/>
      <c r="W155"/>
      <c r="X155"/>
      <c r="Y155"/>
      <c r="Z155"/>
      <c r="AA155"/>
      <c r="AB155"/>
      <c r="AC155"/>
      <c r="AD155"/>
      <c r="AE155"/>
      <c r="AF155"/>
      <c r="AG155"/>
      <c r="AH155" s="160"/>
      <c r="AI155" s="160"/>
      <c r="AJ155" s="160"/>
      <c r="AK155" s="160"/>
      <c r="AL155" s="160"/>
      <c r="AM155" s="160"/>
      <c r="AN155" s="160"/>
      <c r="AO155" s="160"/>
      <c r="AP155" s="160"/>
      <c r="AQ155" s="160"/>
      <c r="AR155" s="160"/>
      <c r="AS155" s="160"/>
      <c r="AT155" s="160"/>
      <c r="AU155" s="160"/>
      <c r="AV155" s="71"/>
    </row>
    <row r="156" spans="1:48" ht="12" customHeight="1" x14ac:dyDescent="0.25">
      <c r="A156"/>
      <c r="B156"/>
      <c r="C156"/>
      <c r="D156"/>
      <c r="E156"/>
      <c r="F156"/>
      <c r="G156" s="99" t="str">
        <f>B124</f>
        <v>Suivi - Evaluation</v>
      </c>
      <c r="H156" s="906">
        <f>AS124</f>
        <v>0</v>
      </c>
      <c r="I156" s="907"/>
      <c r="J156" s="907">
        <v>5</v>
      </c>
      <c r="K156" s="907"/>
      <c r="L156"/>
      <c r="M156"/>
      <c r="N156"/>
      <c r="O156"/>
      <c r="P156"/>
      <c r="Q156"/>
      <c r="R156"/>
      <c r="S156"/>
      <c r="T156"/>
      <c r="U156"/>
      <c r="V156"/>
      <c r="W156"/>
      <c r="X156"/>
      <c r="Y156"/>
      <c r="Z156"/>
      <c r="AA156"/>
      <c r="AB156"/>
      <c r="AC156"/>
      <c r="AD156"/>
      <c r="AE156"/>
      <c r="AF156"/>
      <c r="AG156"/>
      <c r="AH156" s="914" t="s">
        <v>920</v>
      </c>
      <c r="AI156" s="914"/>
      <c r="AJ156" s="914"/>
      <c r="AK156" s="914"/>
      <c r="AL156" s="914"/>
      <c r="AM156" s="914"/>
      <c r="AN156" s="914"/>
      <c r="AO156" s="914"/>
      <c r="AP156" s="914"/>
      <c r="AQ156" s="914"/>
      <c r="AR156" s="914"/>
      <c r="AS156" s="914"/>
      <c r="AT156" s="914"/>
      <c r="AU156" s="160"/>
      <c r="AV156" s="71"/>
    </row>
    <row r="157" spans="1:48" ht="12" customHeight="1" thickBot="1" x14ac:dyDescent="0.3">
      <c r="A157"/>
      <c r="B157"/>
      <c r="C157"/>
      <c r="D157"/>
      <c r="E157"/>
      <c r="F157"/>
      <c r="G157" s="99" t="s">
        <v>910</v>
      </c>
      <c r="H157" s="906">
        <f>(H152+H153+H154+H155+H156)/5</f>
        <v>0</v>
      </c>
      <c r="I157" s="907"/>
      <c r="J157" s="907"/>
      <c r="K157" s="907"/>
      <c r="L157"/>
      <c r="M157"/>
      <c r="N157"/>
      <c r="O157"/>
      <c r="P157"/>
      <c r="Q157"/>
      <c r="R157"/>
      <c r="S157"/>
      <c r="T157"/>
      <c r="U157"/>
      <c r="V157"/>
      <c r="W157"/>
      <c r="X157"/>
      <c r="Y157"/>
      <c r="Z157"/>
      <c r="AA157"/>
      <c r="AB157"/>
      <c r="AC157"/>
      <c r="AD157"/>
      <c r="AE157"/>
      <c r="AF157"/>
      <c r="AG157"/>
      <c r="AH157" s="915"/>
      <c r="AI157" s="915"/>
      <c r="AJ157" s="915"/>
      <c r="AK157" s="915"/>
      <c r="AL157" s="915"/>
      <c r="AM157" s="915"/>
      <c r="AN157" s="915"/>
      <c r="AO157" s="915"/>
      <c r="AP157" s="915"/>
      <c r="AQ157" s="915"/>
      <c r="AR157" s="915"/>
      <c r="AS157" s="915"/>
      <c r="AT157" s="915"/>
      <c r="AU157" s="160"/>
      <c r="AV157" s="71"/>
    </row>
    <row r="158" spans="1:48" ht="12"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s="908" t="s">
        <v>911</v>
      </c>
      <c r="AI158" s="908"/>
      <c r="AJ158" s="908"/>
      <c r="AK158" s="908"/>
      <c r="AL158" s="908"/>
      <c r="AM158" s="908"/>
      <c r="AN158" s="908"/>
      <c r="AO158" s="72"/>
      <c r="AP158" s="909"/>
      <c r="AQ158" s="909"/>
      <c r="AR158" s="909"/>
      <c r="AS158" s="909"/>
      <c r="AT158" s="909"/>
      <c r="AU158" s="160"/>
      <c r="AV158" s="71"/>
    </row>
    <row r="159" spans="1:48" ht="12"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s="908"/>
      <c r="AI159" s="908"/>
      <c r="AJ159" s="908"/>
      <c r="AK159" s="908"/>
      <c r="AL159" s="908"/>
      <c r="AM159" s="908"/>
      <c r="AN159" s="908"/>
      <c r="AO159" s="72"/>
      <c r="AP159" s="909"/>
      <c r="AQ159" s="909"/>
      <c r="AR159" s="909"/>
      <c r="AS159" s="909"/>
      <c r="AT159" s="909"/>
      <c r="AU159" s="160"/>
      <c r="AV159" s="71"/>
    </row>
    <row r="160" spans="1:48" ht="12"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s="908" t="s">
        <v>913</v>
      </c>
      <c r="AI160" s="908"/>
      <c r="AJ160" s="908"/>
      <c r="AK160" s="908"/>
      <c r="AL160" s="908"/>
      <c r="AM160" s="908"/>
      <c r="AN160" s="908"/>
      <c r="AO160"/>
      <c r="AP160" s="916">
        <f>Financement!W25</f>
        <v>0</v>
      </c>
      <c r="AQ160" s="908"/>
      <c r="AR160" s="908"/>
      <c r="AS160" s="908"/>
      <c r="AT160" s="908"/>
      <c r="AU160" s="160"/>
      <c r="AV160" s="71"/>
    </row>
    <row r="161" spans="1:50" ht="12"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s="908"/>
      <c r="AI161" s="908"/>
      <c r="AJ161" s="908"/>
      <c r="AK161" s="908"/>
      <c r="AL161" s="908"/>
      <c r="AM161" s="908"/>
      <c r="AN161" s="908"/>
      <c r="AO161"/>
      <c r="AP161" s="908"/>
      <c r="AQ161" s="908"/>
      <c r="AR161" s="908"/>
      <c r="AS161" s="908"/>
      <c r="AT161" s="908"/>
      <c r="AU161" s="160"/>
      <c r="AV161" s="71"/>
    </row>
    <row r="162" spans="1:50" ht="12"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s="903" t="s">
        <v>914</v>
      </c>
      <c r="AI162" s="903"/>
      <c r="AJ162" s="903"/>
      <c r="AK162" s="903"/>
      <c r="AL162" s="903"/>
      <c r="AM162" s="903"/>
      <c r="AN162" s="903"/>
      <c r="AO162" s="99"/>
      <c r="AP162" s="904"/>
      <c r="AQ162" s="905"/>
      <c r="AR162" s="905"/>
      <c r="AS162" s="905"/>
      <c r="AT162" s="905"/>
      <c r="AU162" s="160"/>
      <c r="AV162" s="71"/>
    </row>
    <row r="163" spans="1:50" ht="12"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s="903"/>
      <c r="AI163" s="903"/>
      <c r="AJ163" s="903"/>
      <c r="AK163" s="903"/>
      <c r="AL163" s="903"/>
      <c r="AM163" s="903"/>
      <c r="AN163" s="903"/>
      <c r="AO163" s="99"/>
      <c r="AP163" s="905"/>
      <c r="AQ163" s="905"/>
      <c r="AR163" s="905"/>
      <c r="AS163" s="905"/>
      <c r="AT163" s="905"/>
      <c r="AU163" s="160"/>
      <c r="AV163" s="71"/>
    </row>
    <row r="164" spans="1:50" ht="12"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s="917" t="s">
        <v>921</v>
      </c>
      <c r="AI164" s="918"/>
      <c r="AJ164" s="918"/>
      <c r="AK164" s="918"/>
      <c r="AL164" s="918"/>
      <c r="AM164" s="918"/>
      <c r="AN164" s="918"/>
      <c r="AO164" s="918"/>
      <c r="AP164" s="918"/>
      <c r="AQ164" s="918"/>
      <c r="AR164" s="918"/>
      <c r="AS164" s="918"/>
      <c r="AT164" s="919"/>
      <c r="AU164"/>
      <c r="AV164" s="71"/>
    </row>
    <row r="165" spans="1:50" ht="12"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s="964" t="str">
        <f>IF(AI166+AL166+AO166+AR166=AP162,"","A SAISIR")</f>
        <v/>
      </c>
      <c r="AI165" s="920" t="s">
        <v>922</v>
      </c>
      <c r="AJ165" s="920"/>
      <c r="AK165" s="920"/>
      <c r="AL165" s="920" t="s">
        <v>144</v>
      </c>
      <c r="AM165" s="920"/>
      <c r="AN165" s="920"/>
      <c r="AO165" s="920" t="s">
        <v>115</v>
      </c>
      <c r="AP165" s="920"/>
      <c r="AQ165" s="920"/>
      <c r="AR165" s="920" t="s">
        <v>118</v>
      </c>
      <c r="AS165" s="920"/>
      <c r="AT165" s="923"/>
      <c r="AU165"/>
      <c r="AV165" s="71"/>
    </row>
    <row r="166" spans="1:50" ht="12"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s="964"/>
      <c r="AI166" s="921"/>
      <c r="AJ166" s="921"/>
      <c r="AK166" s="921"/>
      <c r="AL166" s="921"/>
      <c r="AM166" s="921"/>
      <c r="AN166" s="921"/>
      <c r="AO166" s="921"/>
      <c r="AP166" s="921"/>
      <c r="AQ166" s="921"/>
      <c r="AR166" s="921"/>
      <c r="AS166" s="921"/>
      <c r="AT166" s="924"/>
      <c r="AU166"/>
      <c r="AV166" s="71"/>
    </row>
    <row r="167" spans="1:50" ht="12" customHeight="1" thickBot="1"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s="965"/>
      <c r="AI167" s="922"/>
      <c r="AJ167" s="922"/>
      <c r="AK167" s="922"/>
      <c r="AL167" s="922"/>
      <c r="AM167" s="922"/>
      <c r="AN167" s="922"/>
      <c r="AO167" s="922"/>
      <c r="AP167" s="922"/>
      <c r="AQ167" s="922"/>
      <c r="AR167" s="922"/>
      <c r="AS167" s="922"/>
      <c r="AT167" s="925"/>
      <c r="AU167"/>
      <c r="AV167" s="71"/>
    </row>
    <row r="168" spans="1:50" ht="12"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s="910" t="s">
        <v>915</v>
      </c>
      <c r="AI168" s="910"/>
      <c r="AJ168" s="911"/>
      <c r="AK168" s="912"/>
      <c r="AL168" s="913"/>
      <c r="AM168" s="913"/>
      <c r="AN168" s="913"/>
      <c r="AO168" s="913"/>
      <c r="AP168" s="913"/>
      <c r="AQ168" s="913"/>
      <c r="AR168" s="913"/>
      <c r="AS168" s="913"/>
      <c r="AT168" s="913"/>
      <c r="AU168"/>
      <c r="AV168" s="71"/>
    </row>
    <row r="169" spans="1:50" ht="12"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s="910"/>
      <c r="AI169" s="910"/>
      <c r="AJ169" s="911"/>
      <c r="AK169" s="912"/>
      <c r="AL169" s="913"/>
      <c r="AM169" s="913"/>
      <c r="AN169" s="913"/>
      <c r="AO169" s="913"/>
      <c r="AP169" s="913"/>
      <c r="AQ169" s="913"/>
      <c r="AR169" s="913"/>
      <c r="AS169" s="913"/>
      <c r="AT169" s="913"/>
      <c r="AU169"/>
      <c r="AV169" s="71"/>
    </row>
    <row r="170" spans="1:50" ht="12" customHeight="1" x14ac:dyDescent="0.25">
      <c r="A170"/>
      <c r="B170" s="99" t="s">
        <v>795</v>
      </c>
      <c r="C170"/>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910"/>
      <c r="AI170" s="910"/>
      <c r="AJ170" s="911"/>
      <c r="AK170" s="912"/>
      <c r="AL170" s="913"/>
      <c r="AM170" s="913"/>
      <c r="AN170" s="913"/>
      <c r="AO170" s="913"/>
      <c r="AP170" s="913"/>
      <c r="AQ170" s="913"/>
      <c r="AR170" s="913"/>
      <c r="AS170" s="913"/>
      <c r="AT170" s="913"/>
      <c r="AU170" s="71"/>
      <c r="AV170" s="71"/>
    </row>
    <row r="171" spans="1:50" ht="12" customHeight="1" x14ac:dyDescent="0.25">
      <c r="A171"/>
      <c r="B171" s="99" t="s">
        <v>796</v>
      </c>
      <c r="C1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row>
    <row r="172" spans="1:50" ht="12"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row>
    <row r="173" spans="1:50" ht="12"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row>
    <row r="174" spans="1:50" ht="12" customHeight="1" x14ac:dyDescent="0.25">
      <c r="A174" s="440" t="s">
        <v>919</v>
      </c>
      <c r="B174" s="440"/>
      <c r="C174" s="440"/>
      <c r="D174" s="440"/>
      <c r="E174" s="440"/>
      <c r="F174" s="440"/>
      <c r="G174" s="440"/>
      <c r="H174" s="440"/>
      <c r="I174" s="440"/>
      <c r="J174" s="440"/>
      <c r="K174" s="440"/>
      <c r="L174" s="440"/>
      <c r="M174" s="440"/>
      <c r="N174" s="440"/>
      <c r="O174" s="440"/>
      <c r="P174" s="440"/>
      <c r="Q174" s="440"/>
      <c r="R174" s="440"/>
      <c r="S174" s="440"/>
      <c r="T174" s="440"/>
      <c r="U174" s="440"/>
      <c r="V174" s="440"/>
      <c r="W174" s="440"/>
      <c r="X174" s="440"/>
      <c r="Y174" s="440"/>
      <c r="Z174" s="440"/>
      <c r="AA174" s="440"/>
      <c r="AB174" s="440"/>
      <c r="AC174" s="440"/>
      <c r="AD174" s="440"/>
      <c r="AE174" s="440"/>
      <c r="AF174" s="440"/>
      <c r="AG174" s="440"/>
      <c r="AH174" s="440"/>
      <c r="AI174" s="440"/>
      <c r="AJ174" s="440"/>
      <c r="AK174" s="440"/>
      <c r="AL174" s="440"/>
      <c r="AM174" s="440"/>
      <c r="AN174" s="440"/>
      <c r="AO174" s="440"/>
      <c r="AP174" s="440"/>
      <c r="AQ174" s="440"/>
      <c r="AR174" s="440"/>
      <c r="AS174" s="440"/>
      <c r="AT174" s="440"/>
      <c r="AU174" s="440"/>
      <c r="AV174" s="440"/>
    </row>
    <row r="175" spans="1:50" ht="12" customHeight="1" x14ac:dyDescent="0.25">
      <c r="AQ175" s="91"/>
      <c r="AR175" s="91"/>
      <c r="AS175" s="91"/>
      <c r="AT175" s="91"/>
      <c r="AU175" s="91"/>
      <c r="AV175" s="91"/>
      <c r="AX175" s="91" t="s">
        <v>912</v>
      </c>
    </row>
    <row r="176" spans="1:50" ht="12" customHeight="1" x14ac:dyDescent="0.25">
      <c r="AQ176" s="91"/>
      <c r="AR176" s="469" t="s">
        <v>243</v>
      </c>
      <c r="AS176" s="469"/>
      <c r="AT176" s="469"/>
      <c r="AU176" s="469"/>
      <c r="AX176" s="91" t="s">
        <v>916</v>
      </c>
    </row>
    <row r="177" spans="43:50" ht="12" customHeight="1" x14ac:dyDescent="0.25">
      <c r="AQ177" s="91"/>
      <c r="AR177" s="469"/>
      <c r="AS177" s="469"/>
      <c r="AT177" s="469"/>
      <c r="AU177" s="469"/>
      <c r="AX177" s="91" t="s">
        <v>917</v>
      </c>
    </row>
    <row r="178" spans="43:50" ht="12" customHeight="1" x14ac:dyDescent="0.25">
      <c r="AQ178" s="91"/>
      <c r="AR178" s="91"/>
      <c r="AS178" s="91"/>
      <c r="AT178" s="91"/>
      <c r="AU178" s="91"/>
      <c r="AV178" s="91"/>
    </row>
  </sheetData>
  <sheetProtection sheet="1" objects="1" scenarios="1"/>
  <mergeCells count="202">
    <mergeCell ref="A38:AV38"/>
    <mergeCell ref="A39:C41"/>
    <mergeCell ref="D39:AM41"/>
    <mergeCell ref="AN39:AV41"/>
    <mergeCell ref="E44:AU46"/>
    <mergeCell ref="D49:F51"/>
    <mergeCell ref="F27:N28"/>
    <mergeCell ref="P27:AU28"/>
    <mergeCell ref="F30:N31"/>
    <mergeCell ref="P30:AU31"/>
    <mergeCell ref="F33:N34"/>
    <mergeCell ref="P33:AU34"/>
    <mergeCell ref="F36:N37"/>
    <mergeCell ref="P36:AC37"/>
    <mergeCell ref="AE36:AM37"/>
    <mergeCell ref="AO36:AP37"/>
    <mergeCell ref="AQ36:AU37"/>
    <mergeCell ref="H49:AK51"/>
    <mergeCell ref="AM49:AO51"/>
    <mergeCell ref="BB14:BC15"/>
    <mergeCell ref="F18:N19"/>
    <mergeCell ref="P18:Q19"/>
    <mergeCell ref="W18:AE19"/>
    <mergeCell ref="AG18:AK19"/>
    <mergeCell ref="AX18:AY19"/>
    <mergeCell ref="AZ18:BA19"/>
    <mergeCell ref="BB18:BC19"/>
    <mergeCell ref="F24:N25"/>
    <mergeCell ref="P24:AU25"/>
    <mergeCell ref="A1:C3"/>
    <mergeCell ref="D1:AM3"/>
    <mergeCell ref="AN1:AV3"/>
    <mergeCell ref="A4:AV6"/>
    <mergeCell ref="B7:AU11"/>
    <mergeCell ref="E14:AU16"/>
    <mergeCell ref="F21:N22"/>
    <mergeCell ref="P21:AU22"/>
    <mergeCell ref="AZ21:BA22"/>
    <mergeCell ref="AX14:AY15"/>
    <mergeCell ref="AZ14:BA15"/>
    <mergeCell ref="BB85:BC86"/>
    <mergeCell ref="BD85:BE86"/>
    <mergeCell ref="A88:AV88"/>
    <mergeCell ref="A89:C91"/>
    <mergeCell ref="D89:AM91"/>
    <mergeCell ref="AN89:AV91"/>
    <mergeCell ref="D64:F66"/>
    <mergeCell ref="H64:AK66"/>
    <mergeCell ref="AM64:AO66"/>
    <mergeCell ref="H70:AO72"/>
    <mergeCell ref="AX85:AY86"/>
    <mergeCell ref="AZ85:BA86"/>
    <mergeCell ref="D54:F56"/>
    <mergeCell ref="H54:AK56"/>
    <mergeCell ref="AM54:AO56"/>
    <mergeCell ref="D59:F61"/>
    <mergeCell ref="H59:AK61"/>
    <mergeCell ref="AM59:AO61"/>
    <mergeCell ref="AI94:AI96"/>
    <mergeCell ref="AJ94:AL96"/>
    <mergeCell ref="AM94:AM96"/>
    <mergeCell ref="AN94:AP96"/>
    <mergeCell ref="AQ94:AQ96"/>
    <mergeCell ref="AR94:AT96"/>
    <mergeCell ref="E94:Q96"/>
    <mergeCell ref="V94:Z96"/>
    <mergeCell ref="AA94:AA96"/>
    <mergeCell ref="AB94:AD96"/>
    <mergeCell ref="AE94:AE96"/>
    <mergeCell ref="AF94:AH96"/>
    <mergeCell ref="AX98:AY99"/>
    <mergeCell ref="AX103:AY104"/>
    <mergeCell ref="H105:V106"/>
    <mergeCell ref="W105:X106"/>
    <mergeCell ref="AA105:AO106"/>
    <mergeCell ref="AP105:AQ106"/>
    <mergeCell ref="AX105:AY106"/>
    <mergeCell ref="B103:F106"/>
    <mergeCell ref="H103:V104"/>
    <mergeCell ref="W103:X104"/>
    <mergeCell ref="AA103:AO104"/>
    <mergeCell ref="AP103:AQ104"/>
    <mergeCell ref="AS103:AU106"/>
    <mergeCell ref="H100:V101"/>
    <mergeCell ref="W100:X101"/>
    <mergeCell ref="AA100:AO101"/>
    <mergeCell ref="AP100:AQ101"/>
    <mergeCell ref="AX100:AY101"/>
    <mergeCell ref="B98:F101"/>
    <mergeCell ref="H98:V99"/>
    <mergeCell ref="W98:X99"/>
    <mergeCell ref="AA98:AO99"/>
    <mergeCell ref="AP98:AQ99"/>
    <mergeCell ref="AS98:AU101"/>
    <mergeCell ref="H112:V113"/>
    <mergeCell ref="W112:X113"/>
    <mergeCell ref="AA112:AO113"/>
    <mergeCell ref="AP112:AQ113"/>
    <mergeCell ref="AX112:AY113"/>
    <mergeCell ref="B117:F122"/>
    <mergeCell ref="H117:X118"/>
    <mergeCell ref="AA117:AF118"/>
    <mergeCell ref="AG117:AH118"/>
    <mergeCell ref="AJ117:AO118"/>
    <mergeCell ref="AP117:AQ118"/>
    <mergeCell ref="AS117:AU122"/>
    <mergeCell ref="AX117:AY118"/>
    <mergeCell ref="H114:V115"/>
    <mergeCell ref="W114:X115"/>
    <mergeCell ref="B108:F115"/>
    <mergeCell ref="AX108:AY109"/>
    <mergeCell ref="H110:V111"/>
    <mergeCell ref="W110:X111"/>
    <mergeCell ref="AA110:AO111"/>
    <mergeCell ref="AP110:AQ111"/>
    <mergeCell ref="AX110:AY111"/>
    <mergeCell ref="H108:V109"/>
    <mergeCell ref="W108:X109"/>
    <mergeCell ref="A133:AV133"/>
    <mergeCell ref="BB119:BC120"/>
    <mergeCell ref="H121:V122"/>
    <mergeCell ref="W121:X122"/>
    <mergeCell ref="AA121:AO122"/>
    <mergeCell ref="AP121:AQ122"/>
    <mergeCell ref="AX121:AY122"/>
    <mergeCell ref="AZ117:BA118"/>
    <mergeCell ref="H119:X120"/>
    <mergeCell ref="AA119:AC120"/>
    <mergeCell ref="AD119:AE120"/>
    <mergeCell ref="AG119:AI120"/>
    <mergeCell ref="AJ119:AK120"/>
    <mergeCell ref="AM119:AO120"/>
    <mergeCell ref="AP119:AQ120"/>
    <mergeCell ref="AX119:AY120"/>
    <mergeCell ref="AZ119:BA120"/>
    <mergeCell ref="AA129:AO130"/>
    <mergeCell ref="AP129:AQ130"/>
    <mergeCell ref="A132:AV132"/>
    <mergeCell ref="AA108:AO109"/>
    <mergeCell ref="AP108:AQ109"/>
    <mergeCell ref="AS108:AU113"/>
    <mergeCell ref="AH165:AH167"/>
    <mergeCell ref="BB133:BE134"/>
    <mergeCell ref="A134:C136"/>
    <mergeCell ref="D134:AM136"/>
    <mergeCell ref="AN134:AV136"/>
    <mergeCell ref="AX124:AY125"/>
    <mergeCell ref="H126:V127"/>
    <mergeCell ref="W126:X127"/>
    <mergeCell ref="AX126:AY127"/>
    <mergeCell ref="AA127:AM128"/>
    <mergeCell ref="AN127:AQ128"/>
    <mergeCell ref="H128:V129"/>
    <mergeCell ref="W128:X129"/>
    <mergeCell ref="AX128:AY129"/>
    <mergeCell ref="B124:F129"/>
    <mergeCell ref="H124:V125"/>
    <mergeCell ref="W124:X125"/>
    <mergeCell ref="AA124:AO125"/>
    <mergeCell ref="AP124:AQ125"/>
    <mergeCell ref="AS124:AU130"/>
    <mergeCell ref="AZ128:BA129"/>
    <mergeCell ref="H153:I153"/>
    <mergeCell ref="J153:K153"/>
    <mergeCell ref="H155:I155"/>
    <mergeCell ref="J155:K155"/>
    <mergeCell ref="E139:N141"/>
    <mergeCell ref="Q139:X141"/>
    <mergeCell ref="Z139:AB141"/>
    <mergeCell ref="AC139:AE141"/>
    <mergeCell ref="AH139:AT141"/>
    <mergeCell ref="AH143:AT154"/>
    <mergeCell ref="H151:I151"/>
    <mergeCell ref="H154:I154"/>
    <mergeCell ref="J154:K154"/>
    <mergeCell ref="J151:K151"/>
    <mergeCell ref="H152:I152"/>
    <mergeCell ref="J152:K152"/>
    <mergeCell ref="AR176:AU177"/>
    <mergeCell ref="A174:AV174"/>
    <mergeCell ref="AH162:AN163"/>
    <mergeCell ref="AP162:AT163"/>
    <mergeCell ref="H156:I156"/>
    <mergeCell ref="J156:K156"/>
    <mergeCell ref="H157:I157"/>
    <mergeCell ref="J157:K157"/>
    <mergeCell ref="AH158:AN159"/>
    <mergeCell ref="AP158:AT159"/>
    <mergeCell ref="AH168:AJ170"/>
    <mergeCell ref="AK168:AT170"/>
    <mergeCell ref="AH156:AT157"/>
    <mergeCell ref="AH160:AN161"/>
    <mergeCell ref="AP160:AT161"/>
    <mergeCell ref="AH164:AT164"/>
    <mergeCell ref="AI165:AK165"/>
    <mergeCell ref="AI166:AK167"/>
    <mergeCell ref="AL165:AN165"/>
    <mergeCell ref="AL166:AN167"/>
    <mergeCell ref="AO165:AQ165"/>
    <mergeCell ref="AO166:AQ167"/>
    <mergeCell ref="AR165:AT165"/>
    <mergeCell ref="AR166:AT167"/>
  </mergeCells>
  <conditionalFormatting sqref="B7">
    <cfRule type="cellIs" dxfId="47" priority="79" operator="equal">
      <formula>0</formula>
    </cfRule>
  </conditionalFormatting>
  <conditionalFormatting sqref="H70">
    <cfRule type="cellIs" dxfId="46" priority="78" operator="equal">
      <formula>"Projet rejeté"</formula>
    </cfRule>
  </conditionalFormatting>
  <conditionalFormatting sqref="AM54 AM59 AM64 AM49">
    <cfRule type="cellIs" dxfId="45" priority="77" operator="equal">
      <formula>"Non"</formula>
    </cfRule>
  </conditionalFormatting>
  <conditionalFormatting sqref="W98:X101">
    <cfRule type="cellIs" dxfId="44" priority="76" operator="equal">
      <formula>0</formula>
    </cfRule>
  </conditionalFormatting>
  <conditionalFormatting sqref="W98:X101">
    <cfRule type="cellIs" dxfId="43" priority="75" operator="equal">
      <formula>"oui"</formula>
    </cfRule>
  </conditionalFormatting>
  <conditionalFormatting sqref="AA98:AQ99">
    <cfRule type="expression" dxfId="42" priority="58">
      <formula>$W98="Non"</formula>
    </cfRule>
  </conditionalFormatting>
  <conditionalFormatting sqref="AA100:AO101">
    <cfRule type="expression" dxfId="41" priority="57">
      <formula>$W100="Non"</formula>
    </cfRule>
  </conditionalFormatting>
  <conditionalFormatting sqref="AA103:AO106">
    <cfRule type="expression" dxfId="40" priority="56">
      <formula>$W103="Non"</formula>
    </cfRule>
  </conditionalFormatting>
  <conditionalFormatting sqref="AA108:AO113">
    <cfRule type="expression" dxfId="39" priority="55">
      <formula>$W108="Non"</formula>
    </cfRule>
  </conditionalFormatting>
  <conditionalFormatting sqref="AP129:AQ130">
    <cfRule type="expression" dxfId="38" priority="39">
      <formula>$W129="Non"</formula>
    </cfRule>
  </conditionalFormatting>
  <conditionalFormatting sqref="AA124:AO125">
    <cfRule type="expression" dxfId="37" priority="54">
      <formula>$W124="Non"</formula>
    </cfRule>
  </conditionalFormatting>
  <conditionalFormatting sqref="AP124:AQ125">
    <cfRule type="expression" dxfId="36" priority="40">
      <formula>$W124="Non"</formula>
    </cfRule>
  </conditionalFormatting>
  <conditionalFormatting sqref="AP158:AT159">
    <cfRule type="cellIs" dxfId="35" priority="38" operator="equal">
      <formula>0</formula>
    </cfRule>
  </conditionalFormatting>
  <conditionalFormatting sqref="W103:X104">
    <cfRule type="cellIs" dxfId="34" priority="35" operator="equal">
      <formula>0</formula>
    </cfRule>
  </conditionalFormatting>
  <conditionalFormatting sqref="W103:X104">
    <cfRule type="cellIs" dxfId="33" priority="34" operator="equal">
      <formula>"oui"</formula>
    </cfRule>
  </conditionalFormatting>
  <conditionalFormatting sqref="W105:X106">
    <cfRule type="cellIs" dxfId="32" priority="33" operator="equal">
      <formula>0</formula>
    </cfRule>
  </conditionalFormatting>
  <conditionalFormatting sqref="W105:X106">
    <cfRule type="cellIs" dxfId="31" priority="32" operator="equal">
      <formula>"oui"</formula>
    </cfRule>
  </conditionalFormatting>
  <conditionalFormatting sqref="W108:X109">
    <cfRule type="cellIs" dxfId="30" priority="31" operator="equal">
      <formula>0</formula>
    </cfRule>
  </conditionalFormatting>
  <conditionalFormatting sqref="W108:X109">
    <cfRule type="cellIs" dxfId="29" priority="30" operator="equal">
      <formula>"oui"</formula>
    </cfRule>
  </conditionalFormatting>
  <conditionalFormatting sqref="W110:X111">
    <cfRule type="cellIs" dxfId="28" priority="29" operator="equal">
      <formula>0</formula>
    </cfRule>
  </conditionalFormatting>
  <conditionalFormatting sqref="W110:X111">
    <cfRule type="cellIs" dxfId="27" priority="28" operator="equal">
      <formula>"oui"</formula>
    </cfRule>
  </conditionalFormatting>
  <conditionalFormatting sqref="W112:X113">
    <cfRule type="cellIs" dxfId="26" priority="27" operator="equal">
      <formula>0</formula>
    </cfRule>
  </conditionalFormatting>
  <conditionalFormatting sqref="W112:X113">
    <cfRule type="cellIs" dxfId="25" priority="26" operator="equal">
      <formula>"oui"</formula>
    </cfRule>
  </conditionalFormatting>
  <conditionalFormatting sqref="W121:X122">
    <cfRule type="cellIs" dxfId="24" priority="25" operator="equal">
      <formula>0</formula>
    </cfRule>
  </conditionalFormatting>
  <conditionalFormatting sqref="W121:X122">
    <cfRule type="cellIs" dxfId="23" priority="24" operator="equal">
      <formula>"oui"</formula>
    </cfRule>
  </conditionalFormatting>
  <conditionalFormatting sqref="W124:X125">
    <cfRule type="cellIs" dxfId="22" priority="23" operator="equal">
      <formula>0</formula>
    </cfRule>
  </conditionalFormatting>
  <conditionalFormatting sqref="W124:X125">
    <cfRule type="cellIs" dxfId="21" priority="22" operator="equal">
      <formula>"oui"</formula>
    </cfRule>
  </conditionalFormatting>
  <conditionalFormatting sqref="W126:X127">
    <cfRule type="cellIs" dxfId="20" priority="21" operator="equal">
      <formula>0</formula>
    </cfRule>
  </conditionalFormatting>
  <conditionalFormatting sqref="W126:X127">
    <cfRule type="cellIs" dxfId="19" priority="20" operator="equal">
      <formula>"oui"</formula>
    </cfRule>
  </conditionalFormatting>
  <conditionalFormatting sqref="W128:X129">
    <cfRule type="cellIs" dxfId="18" priority="19" operator="equal">
      <formula>0</formula>
    </cfRule>
  </conditionalFormatting>
  <conditionalFormatting sqref="W128:X129">
    <cfRule type="cellIs" dxfId="17" priority="18" operator="equal">
      <formula>"oui"</formula>
    </cfRule>
  </conditionalFormatting>
  <conditionalFormatting sqref="AP100:AQ101">
    <cfRule type="expression" dxfId="16" priority="17">
      <formula>$W100="Non"</formula>
    </cfRule>
  </conditionalFormatting>
  <conditionalFormatting sqref="AP103:AQ104">
    <cfRule type="expression" dxfId="15" priority="16">
      <formula>$W103="Non"</formula>
    </cfRule>
  </conditionalFormatting>
  <conditionalFormatting sqref="AP105:AQ106">
    <cfRule type="expression" dxfId="14" priority="15">
      <formula>$W105="Non"</formula>
    </cfRule>
  </conditionalFormatting>
  <conditionalFormatting sqref="AP108:AQ109">
    <cfRule type="expression" dxfId="13" priority="14">
      <formula>$W108="Non"</formula>
    </cfRule>
  </conditionalFormatting>
  <conditionalFormatting sqref="AP110:AQ111">
    <cfRule type="expression" dxfId="12" priority="13">
      <formula>$W110="Non"</formula>
    </cfRule>
  </conditionalFormatting>
  <conditionalFormatting sqref="AP112:AQ113">
    <cfRule type="expression" dxfId="11" priority="12">
      <formula>$W112="Non"</formula>
    </cfRule>
  </conditionalFormatting>
  <conditionalFormatting sqref="AG117:AH118">
    <cfRule type="expression" dxfId="10" priority="11">
      <formula>$W117="Non"</formula>
    </cfRule>
  </conditionalFormatting>
  <conditionalFormatting sqref="AD119:AE120">
    <cfRule type="expression" dxfId="9" priority="10">
      <formula>$W119="Non"</formula>
    </cfRule>
  </conditionalFormatting>
  <conditionalFormatting sqref="AJ119:AK120">
    <cfRule type="expression" dxfId="8" priority="9">
      <formula>$W119="Non"</formula>
    </cfRule>
  </conditionalFormatting>
  <conditionalFormatting sqref="AP117:AQ118">
    <cfRule type="expression" dxfId="7" priority="8">
      <formula>$W117="Non"</formula>
    </cfRule>
  </conditionalFormatting>
  <conditionalFormatting sqref="AP119:AQ120">
    <cfRule type="expression" dxfId="6" priority="7">
      <formula>$W119="Non"</formula>
    </cfRule>
  </conditionalFormatting>
  <conditionalFormatting sqref="AH162:AN163 AP162:AT163">
    <cfRule type="expression" dxfId="5" priority="299">
      <formula>$AP$158="acceptée"</formula>
    </cfRule>
  </conditionalFormatting>
  <conditionalFormatting sqref="AH168">
    <cfRule type="expression" dxfId="4" priority="6">
      <formula>$AP$158="refusée"</formula>
    </cfRule>
  </conditionalFormatting>
  <conditionalFormatting sqref="AK168">
    <cfRule type="expression" dxfId="3" priority="5">
      <formula>$AP$158="refusée"</formula>
    </cfRule>
  </conditionalFormatting>
  <conditionalFormatting sqref="AH165:AH167">
    <cfRule type="cellIs" dxfId="2" priority="4" operator="equal">
      <formula>"A saisir"</formula>
    </cfRule>
  </conditionalFormatting>
  <conditionalFormatting sqref="W114:X115">
    <cfRule type="cellIs" dxfId="1" priority="2" operator="equal">
      <formula>0</formula>
    </cfRule>
  </conditionalFormatting>
  <conditionalFormatting sqref="W114:X115">
    <cfRule type="cellIs" dxfId="0" priority="1" operator="equal">
      <formula>"oui"</formula>
    </cfRule>
  </conditionalFormatting>
  <dataValidations count="3">
    <dataValidation type="list" allowBlank="1" showInputMessage="1" showErrorMessage="1" sqref="AP158:AT159">
      <formula1>$AX$175:$AX$177</formula1>
    </dataValidation>
    <dataValidation type="list" allowBlank="1" showInputMessage="1" showErrorMessage="1" sqref="AP98:AQ101 AP129:AQ130 AP124:AQ125 AD119:AE120 AG117:AH118 AJ119:AK120 AP117:AQ122 AP103:AQ106 AP108:AQ113">
      <formula1>$AX$132:$AX$136</formula1>
    </dataValidation>
    <dataValidation type="list" allowBlank="1" showInputMessage="1" showErrorMessage="1" sqref="AM64 AM59 AM54 AM49">
      <formula1>$AZ$2:$AZ$3</formula1>
    </dataValidation>
  </dataValidations>
  <hyperlinks>
    <hyperlink ref="BB133:BE134" location="'1 - identification'!A1" display="précédent"/>
    <hyperlink ref="AR176:AU177" location="'Page de garde'!A1" display="Page 1"/>
  </hyperlinks>
  <pageMargins left="0.70866141732283472" right="0.70866141732283472" top="0.74803149606299213" bottom="0.74803149606299213" header="0.31496062992125984" footer="0.31496062992125984"/>
  <pageSetup paperSize="9" scale="68" fitToHeight="2" orientation="portrait" r:id="rId1"/>
  <rowBreaks count="1" manualBreakCount="1">
    <brk id="85" max="47"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W98:X101 W103:X106 W124:X129 W121:X122 W108:X113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K30" sqref="K29:K30"/>
    </sheetView>
  </sheetViews>
  <sheetFormatPr baseColWidth="10" defaultRowHeight="15" x14ac:dyDescent="0.25"/>
  <sheetData>
    <row r="1" spans="1:2" x14ac:dyDescent="0.25">
      <c r="A1" t="s">
        <v>49</v>
      </c>
      <c r="B1">
        <v>1</v>
      </c>
    </row>
    <row r="2" spans="1:2" x14ac:dyDescent="0.25">
      <c r="A2" t="s">
        <v>50</v>
      </c>
      <c r="B2">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5" sqref="H25"/>
    </sheetView>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8"/>
  <sheetViews>
    <sheetView showGridLines="0" showRowColHeaders="0" zoomScale="82" zoomScaleNormal="82" workbookViewId="0">
      <selection activeCell="S25" sqref="S25"/>
    </sheetView>
  </sheetViews>
  <sheetFormatPr baseColWidth="10" defaultRowHeight="15" x14ac:dyDescent="0.25"/>
  <cols>
    <col min="1" max="1" width="12.7109375" style="117" customWidth="1"/>
    <col min="7" max="7" width="16.28515625" customWidth="1"/>
    <col min="8" max="8" width="11.42578125" style="117"/>
    <col min="11" max="11" width="14.28515625" customWidth="1"/>
  </cols>
  <sheetData>
    <row r="1" spans="1:18" ht="18" x14ac:dyDescent="0.25">
      <c r="A1" s="123"/>
      <c r="B1" s="124"/>
      <c r="C1" s="124"/>
      <c r="D1" s="404" t="s">
        <v>800</v>
      </c>
      <c r="E1" s="404"/>
      <c r="F1" s="404"/>
      <c r="G1" s="404"/>
      <c r="H1" s="404"/>
      <c r="I1" s="404"/>
      <c r="J1" s="404"/>
      <c r="K1" s="404"/>
      <c r="L1" s="124"/>
      <c r="M1" s="124"/>
      <c r="N1" s="125"/>
    </row>
    <row r="2" spans="1:18" ht="18" x14ac:dyDescent="0.25">
      <c r="A2" s="126"/>
      <c r="B2" s="127"/>
      <c r="C2" s="127"/>
      <c r="D2" s="405"/>
      <c r="E2" s="405"/>
      <c r="F2" s="405"/>
      <c r="G2" s="405"/>
      <c r="H2" s="405"/>
      <c r="I2" s="405"/>
      <c r="J2" s="405"/>
      <c r="K2" s="405"/>
      <c r="L2" s="127"/>
      <c r="M2" s="127"/>
      <c r="N2" s="128"/>
    </row>
    <row r="3" spans="1:18" ht="18" x14ac:dyDescent="0.25">
      <c r="A3" s="126"/>
      <c r="B3" s="127"/>
      <c r="C3" s="127"/>
      <c r="D3" s="407" t="s">
        <v>866</v>
      </c>
      <c r="E3" s="407"/>
      <c r="F3" s="407"/>
      <c r="G3" s="407"/>
      <c r="H3" s="407"/>
      <c r="I3" s="407"/>
      <c r="J3" s="407"/>
      <c r="K3" s="407"/>
      <c r="L3" s="127"/>
      <c r="M3" s="127"/>
      <c r="N3" s="128"/>
    </row>
    <row r="4" spans="1:18" ht="18" x14ac:dyDescent="0.25">
      <c r="A4" s="126"/>
      <c r="B4" s="127"/>
      <c r="C4" s="127"/>
      <c r="D4" s="403"/>
      <c r="E4" s="403"/>
      <c r="F4" s="403"/>
      <c r="G4" s="403"/>
      <c r="H4" s="403"/>
      <c r="I4" s="403"/>
      <c r="J4" s="403"/>
      <c r="K4" s="403"/>
      <c r="L4" s="127"/>
      <c r="M4" s="127"/>
      <c r="N4" s="128"/>
      <c r="O4" s="121"/>
      <c r="P4" s="121"/>
      <c r="Q4" s="121"/>
      <c r="R4" s="121"/>
    </row>
    <row r="5" spans="1:18" ht="18" x14ac:dyDescent="0.25">
      <c r="A5" s="126"/>
      <c r="B5" s="127"/>
      <c r="C5" s="127"/>
      <c r="D5" s="406"/>
      <c r="E5" s="406"/>
      <c r="F5" s="406"/>
      <c r="G5" s="406"/>
      <c r="H5" s="406"/>
      <c r="I5" s="406"/>
      <c r="J5" s="406"/>
      <c r="K5" s="406"/>
      <c r="L5" s="127"/>
      <c r="M5" s="127"/>
      <c r="N5" s="128"/>
      <c r="O5" s="121"/>
      <c r="P5" s="121"/>
      <c r="Q5" s="121"/>
      <c r="R5" s="121"/>
    </row>
    <row r="6" spans="1:18" ht="18" x14ac:dyDescent="0.25">
      <c r="A6" s="126"/>
      <c r="B6" s="127"/>
      <c r="C6" s="127"/>
      <c r="L6" s="127"/>
      <c r="M6" s="127"/>
      <c r="N6" s="128"/>
      <c r="O6" s="122"/>
      <c r="P6" s="122"/>
      <c r="Q6" s="122"/>
      <c r="R6" s="122"/>
    </row>
    <row r="7" spans="1:18" ht="18" x14ac:dyDescent="0.25">
      <c r="A7" s="126"/>
      <c r="B7" s="127"/>
      <c r="C7" s="127"/>
      <c r="D7" s="403" t="s">
        <v>959</v>
      </c>
      <c r="E7" s="403"/>
      <c r="F7" s="403"/>
      <c r="G7" s="403"/>
      <c r="H7" s="403"/>
      <c r="I7" s="403"/>
      <c r="J7" s="403"/>
      <c r="K7" s="403"/>
      <c r="L7" s="127"/>
      <c r="M7" s="127"/>
      <c r="N7" s="128"/>
      <c r="O7" s="120"/>
      <c r="P7" s="120"/>
      <c r="Q7" s="120"/>
      <c r="R7" s="120"/>
    </row>
    <row r="8" spans="1:18" ht="18" x14ac:dyDescent="0.25">
      <c r="A8" s="126"/>
      <c r="B8" s="127"/>
      <c r="C8" s="127"/>
      <c r="D8" s="402" t="s">
        <v>859</v>
      </c>
      <c r="E8" s="403"/>
      <c r="F8" s="403"/>
      <c r="G8" s="403"/>
      <c r="H8" s="403"/>
      <c r="I8" s="403"/>
      <c r="J8" s="403"/>
      <c r="K8" s="403"/>
      <c r="L8" s="127"/>
      <c r="M8" s="127"/>
      <c r="N8" s="128"/>
      <c r="O8" s="120"/>
      <c r="P8" s="120"/>
      <c r="Q8" s="120"/>
      <c r="R8" s="120"/>
    </row>
    <row r="9" spans="1:18" ht="18" x14ac:dyDescent="0.25">
      <c r="A9" s="126"/>
      <c r="B9" s="127"/>
      <c r="C9" s="127"/>
      <c r="D9" s="402" t="s">
        <v>860</v>
      </c>
      <c r="E9" s="403"/>
      <c r="F9" s="403"/>
      <c r="G9" s="403"/>
      <c r="H9" s="403"/>
      <c r="I9" s="403"/>
      <c r="J9" s="403"/>
      <c r="K9" s="403"/>
      <c r="L9" s="127"/>
      <c r="M9" s="127"/>
      <c r="N9" s="128"/>
      <c r="O9" s="120"/>
      <c r="P9" s="120"/>
      <c r="Q9" s="120"/>
      <c r="R9" s="120"/>
    </row>
    <row r="10" spans="1:18" ht="18" x14ac:dyDescent="0.25">
      <c r="A10" s="126"/>
      <c r="B10" s="127"/>
      <c r="C10" s="127"/>
      <c r="D10" s="402" t="s">
        <v>864</v>
      </c>
      <c r="E10" s="403"/>
      <c r="F10" s="403"/>
      <c r="G10" s="403"/>
      <c r="H10" s="403"/>
      <c r="I10" s="403"/>
      <c r="J10" s="403"/>
      <c r="K10" s="403"/>
      <c r="L10" s="127"/>
      <c r="M10" s="127"/>
      <c r="N10" s="128"/>
      <c r="O10" s="120"/>
      <c r="P10" s="120"/>
      <c r="Q10" s="120"/>
      <c r="R10" s="120"/>
    </row>
    <row r="11" spans="1:18" ht="18" x14ac:dyDescent="0.25">
      <c r="A11" s="126"/>
      <c r="B11" s="127"/>
      <c r="C11" s="127"/>
      <c r="D11" s="129"/>
      <c r="L11" s="127"/>
      <c r="M11" s="127"/>
      <c r="N11" s="128"/>
    </row>
    <row r="12" spans="1:18" ht="18" x14ac:dyDescent="0.25">
      <c r="A12" s="126"/>
      <c r="B12" s="127"/>
      <c r="C12" s="127"/>
      <c r="D12" s="131" t="s">
        <v>815</v>
      </c>
      <c r="E12" s="129"/>
      <c r="F12" s="129"/>
      <c r="G12" s="130"/>
      <c r="H12" s="129"/>
      <c r="I12" s="129"/>
      <c r="J12" s="129"/>
      <c r="K12" s="129"/>
      <c r="L12" s="127"/>
      <c r="M12" s="127"/>
      <c r="N12" s="128"/>
    </row>
    <row r="13" spans="1:18" ht="18" x14ac:dyDescent="0.25">
      <c r="A13" s="126"/>
      <c r="B13" s="127"/>
      <c r="C13" s="127"/>
      <c r="D13" s="129" t="s">
        <v>841</v>
      </c>
      <c r="E13" s="129"/>
      <c r="F13" s="129"/>
      <c r="G13" s="130"/>
      <c r="H13" s="129"/>
      <c r="I13" s="129"/>
      <c r="J13" s="129"/>
      <c r="K13" s="129"/>
      <c r="L13" s="127"/>
      <c r="M13" s="127"/>
      <c r="N13" s="128"/>
    </row>
    <row r="14" spans="1:18" ht="18" x14ac:dyDescent="0.25">
      <c r="A14" s="126"/>
      <c r="B14" s="127"/>
      <c r="C14" s="127"/>
      <c r="D14" s="129" t="s">
        <v>816</v>
      </c>
      <c r="E14" s="129"/>
      <c r="F14" s="129"/>
      <c r="G14" s="130"/>
      <c r="H14" s="129"/>
      <c r="I14" s="129"/>
      <c r="J14" s="129"/>
      <c r="K14" s="129"/>
      <c r="L14" s="127"/>
      <c r="M14" s="127"/>
      <c r="N14" s="128"/>
    </row>
    <row r="15" spans="1:18" ht="18" x14ac:dyDescent="0.25">
      <c r="A15" s="126"/>
      <c r="B15" s="127"/>
      <c r="C15" s="127"/>
      <c r="D15" s="129"/>
      <c r="E15" s="129"/>
      <c r="F15" s="129"/>
      <c r="G15" s="130"/>
      <c r="H15" s="129"/>
      <c r="I15" s="129"/>
      <c r="J15" s="129"/>
      <c r="K15" s="129"/>
      <c r="L15" s="127"/>
      <c r="M15" s="127"/>
      <c r="N15" s="128"/>
    </row>
    <row r="16" spans="1:18" ht="18" x14ac:dyDescent="0.25">
      <c r="A16" s="126"/>
      <c r="B16" s="127"/>
      <c r="C16" s="127"/>
      <c r="D16" s="131" t="s">
        <v>826</v>
      </c>
      <c r="E16" s="129"/>
      <c r="F16" s="129"/>
      <c r="G16" s="146" t="s">
        <v>819</v>
      </c>
      <c r="H16" s="132"/>
      <c r="I16" s="132"/>
      <c r="J16" s="129"/>
      <c r="K16" s="129"/>
      <c r="L16" s="127"/>
      <c r="M16" s="127"/>
      <c r="N16" s="128"/>
    </row>
    <row r="17" spans="1:14" ht="18" x14ac:dyDescent="0.25">
      <c r="A17" s="126"/>
      <c r="B17" s="127"/>
      <c r="C17" s="127"/>
      <c r="D17" s="133" t="s">
        <v>817</v>
      </c>
      <c r="E17" s="129"/>
      <c r="F17" s="129"/>
      <c r="G17" s="130"/>
      <c r="H17" s="129"/>
      <c r="I17" s="129"/>
      <c r="J17" s="129"/>
      <c r="K17" s="129"/>
      <c r="L17" s="127"/>
      <c r="M17" s="127"/>
      <c r="N17" s="128"/>
    </row>
    <row r="18" spans="1:14" ht="18" x14ac:dyDescent="0.25">
      <c r="A18" s="126"/>
      <c r="B18" s="127"/>
      <c r="C18" s="127"/>
      <c r="D18" s="133" t="s">
        <v>818</v>
      </c>
      <c r="E18" s="129"/>
      <c r="F18" s="129"/>
      <c r="G18" s="130"/>
      <c r="H18" s="129"/>
      <c r="I18" s="129"/>
      <c r="J18" s="129"/>
      <c r="K18" s="129"/>
      <c r="L18" s="127"/>
      <c r="M18" s="127"/>
      <c r="N18" s="128"/>
    </row>
    <row r="19" spans="1:14" ht="18" x14ac:dyDescent="0.25">
      <c r="A19" s="126"/>
      <c r="B19" s="127"/>
      <c r="C19" s="127"/>
      <c r="D19" s="133" t="s">
        <v>955</v>
      </c>
      <c r="E19" s="129"/>
      <c r="F19" s="129"/>
      <c r="G19" s="130"/>
      <c r="H19" s="129"/>
      <c r="I19" s="129"/>
      <c r="J19" s="129"/>
      <c r="K19" s="129"/>
      <c r="L19" s="127"/>
      <c r="M19" s="127"/>
      <c r="N19" s="128"/>
    </row>
    <row r="20" spans="1:14" ht="18" x14ac:dyDescent="0.25">
      <c r="A20" s="126"/>
      <c r="B20" s="127"/>
      <c r="C20" s="127"/>
      <c r="D20" s="136" t="s">
        <v>953</v>
      </c>
      <c r="E20" s="129"/>
      <c r="F20" s="129"/>
      <c r="G20" s="130"/>
      <c r="H20" s="129"/>
      <c r="I20" s="129"/>
      <c r="J20" s="129"/>
      <c r="K20" s="129"/>
      <c r="L20" s="127"/>
      <c r="M20" s="127"/>
      <c r="N20" s="128"/>
    </row>
    <row r="21" spans="1:14" ht="18" x14ac:dyDescent="0.25">
      <c r="A21" s="126"/>
      <c r="B21" s="127"/>
      <c r="C21" s="127"/>
      <c r="D21" s="129"/>
      <c r="K21" s="129"/>
      <c r="L21" s="127"/>
      <c r="M21" s="127"/>
      <c r="N21" s="128"/>
    </row>
    <row r="22" spans="1:14" ht="18" x14ac:dyDescent="0.25">
      <c r="A22" s="126"/>
      <c r="B22" s="127"/>
      <c r="C22" s="127"/>
      <c r="D22" s="131" t="s">
        <v>825</v>
      </c>
      <c r="E22" s="129"/>
      <c r="F22" s="129"/>
      <c r="G22" s="130"/>
      <c r="H22" s="129"/>
      <c r="I22" s="129"/>
      <c r="K22" s="129"/>
      <c r="L22" s="127"/>
      <c r="M22" s="127"/>
      <c r="N22" s="128"/>
    </row>
    <row r="23" spans="1:14" ht="18" x14ac:dyDescent="0.25">
      <c r="A23" s="126"/>
      <c r="B23" s="127"/>
      <c r="C23" s="127"/>
      <c r="D23" s="133" t="s">
        <v>861</v>
      </c>
      <c r="E23" s="129"/>
      <c r="F23" s="129"/>
      <c r="G23" s="130"/>
      <c r="H23" s="129"/>
      <c r="I23" s="129"/>
      <c r="K23" s="129"/>
      <c r="L23" s="127"/>
      <c r="M23" s="127"/>
      <c r="N23" s="128"/>
    </row>
    <row r="24" spans="1:14" ht="18" x14ac:dyDescent="0.25">
      <c r="A24" s="126"/>
      <c r="B24" s="127"/>
      <c r="C24" s="127"/>
      <c r="D24" s="185" t="s">
        <v>933</v>
      </c>
      <c r="E24" s="186"/>
      <c r="F24" s="186"/>
      <c r="G24" s="187"/>
      <c r="H24" s="186"/>
      <c r="I24" s="186"/>
      <c r="J24" s="186"/>
      <c r="K24" s="129"/>
      <c r="L24" s="127"/>
      <c r="M24" s="127"/>
      <c r="N24" s="128"/>
    </row>
    <row r="25" spans="1:14" ht="18" x14ac:dyDescent="0.25">
      <c r="A25" s="126"/>
      <c r="B25" s="127"/>
      <c r="C25" s="127"/>
      <c r="D25" s="129"/>
      <c r="E25" s="129"/>
      <c r="F25" s="129"/>
      <c r="G25" s="129"/>
      <c r="H25" s="130"/>
      <c r="I25" s="129"/>
      <c r="J25" s="129"/>
      <c r="K25" s="129"/>
      <c r="L25" s="127"/>
      <c r="M25" s="127"/>
      <c r="N25" s="128"/>
    </row>
    <row r="26" spans="1:14" ht="18" x14ac:dyDescent="0.25">
      <c r="A26" s="126"/>
      <c r="B26" s="127"/>
      <c r="C26" s="127"/>
      <c r="D26" s="134" t="s">
        <v>820</v>
      </c>
      <c r="E26" s="134"/>
      <c r="F26" s="133"/>
      <c r="G26" s="135"/>
      <c r="H26" s="133"/>
      <c r="I26" s="133"/>
      <c r="J26" s="129"/>
      <c r="K26" s="129"/>
      <c r="L26" s="127"/>
      <c r="M26" s="127"/>
      <c r="N26" s="128"/>
    </row>
    <row r="27" spans="1:14" ht="18" x14ac:dyDescent="0.25">
      <c r="A27" s="126"/>
      <c r="B27" s="127"/>
      <c r="C27" s="127"/>
      <c r="D27" s="133" t="s">
        <v>821</v>
      </c>
      <c r="E27" s="133"/>
      <c r="F27" s="133"/>
      <c r="G27" s="135"/>
      <c r="H27" s="133"/>
      <c r="I27" s="133"/>
      <c r="K27" s="129"/>
      <c r="L27" s="127"/>
      <c r="M27" s="127"/>
      <c r="N27" s="128"/>
    </row>
    <row r="28" spans="1:14" ht="18" x14ac:dyDescent="0.25">
      <c r="A28" s="126"/>
      <c r="B28" s="127"/>
      <c r="C28" s="127"/>
      <c r="D28" s="129"/>
      <c r="K28" s="129"/>
      <c r="L28" s="127"/>
      <c r="M28" s="127"/>
      <c r="N28" s="128"/>
    </row>
    <row r="29" spans="1:14" ht="18" x14ac:dyDescent="0.25">
      <c r="A29" s="126"/>
      <c r="B29" s="127"/>
      <c r="C29" s="127"/>
      <c r="D29" s="131" t="s">
        <v>824</v>
      </c>
      <c r="E29" s="129"/>
      <c r="F29" s="129"/>
      <c r="G29" s="130"/>
      <c r="H29" s="129"/>
      <c r="I29" s="129"/>
      <c r="J29" s="129"/>
      <c r="K29" s="129"/>
      <c r="L29" s="127"/>
      <c r="M29" s="127"/>
      <c r="N29" s="128"/>
    </row>
    <row r="30" spans="1:14" ht="18" x14ac:dyDescent="0.25">
      <c r="A30" s="126"/>
      <c r="B30" s="127"/>
      <c r="C30" s="127"/>
      <c r="D30" s="133" t="s">
        <v>822</v>
      </c>
      <c r="E30" s="133"/>
      <c r="F30" s="133"/>
      <c r="G30" s="135"/>
      <c r="H30" s="133"/>
      <c r="I30" s="133"/>
      <c r="J30" s="133"/>
      <c r="K30" s="129"/>
      <c r="L30" s="127"/>
      <c r="M30" s="127"/>
      <c r="N30" s="128"/>
    </row>
    <row r="31" spans="1:14" ht="18" x14ac:dyDescent="0.25">
      <c r="A31" s="126"/>
      <c r="B31" s="127"/>
      <c r="C31" s="127"/>
      <c r="D31" s="133" t="s">
        <v>823</v>
      </c>
      <c r="E31" s="133"/>
      <c r="F31" s="133"/>
      <c r="G31" s="135"/>
      <c r="H31" s="133"/>
      <c r="I31" s="133"/>
      <c r="J31" s="133"/>
      <c r="L31" s="127"/>
      <c r="M31" s="127"/>
      <c r="N31" s="128"/>
    </row>
    <row r="32" spans="1:14" ht="18" x14ac:dyDescent="0.25">
      <c r="A32" s="126"/>
      <c r="B32" s="127"/>
      <c r="C32" s="127"/>
      <c r="D32" s="133"/>
      <c r="E32" s="133"/>
      <c r="F32" s="133"/>
      <c r="G32" s="135"/>
      <c r="H32" s="133"/>
      <c r="I32" s="133"/>
      <c r="J32" s="133"/>
      <c r="L32" s="127"/>
      <c r="M32" s="127"/>
      <c r="N32" s="128"/>
    </row>
    <row r="33" spans="1:14" ht="18" x14ac:dyDescent="0.25">
      <c r="A33" s="126"/>
      <c r="B33" s="127"/>
      <c r="C33" s="127"/>
      <c r="D33" s="131" t="s">
        <v>831</v>
      </c>
      <c r="E33" s="129"/>
      <c r="F33" s="129"/>
      <c r="G33" s="130"/>
      <c r="H33" s="129"/>
      <c r="I33" s="129"/>
      <c r="J33" s="129"/>
      <c r="K33" s="129"/>
      <c r="L33" s="127"/>
      <c r="M33" s="127"/>
      <c r="N33" s="128"/>
    </row>
    <row r="34" spans="1:14" ht="18" x14ac:dyDescent="0.25">
      <c r="A34" s="126"/>
      <c r="B34" s="127"/>
      <c r="C34" s="127"/>
      <c r="D34" s="133" t="s">
        <v>822</v>
      </c>
      <c r="E34" s="129"/>
      <c r="F34" s="129"/>
      <c r="G34" s="130"/>
      <c r="H34" s="129"/>
      <c r="I34" s="129"/>
      <c r="J34" s="129"/>
      <c r="K34" s="129"/>
      <c r="L34" s="127"/>
      <c r="M34" s="127"/>
      <c r="N34" s="128"/>
    </row>
    <row r="35" spans="1:14" ht="18" x14ac:dyDescent="0.25">
      <c r="A35" s="126"/>
      <c r="B35" s="127"/>
      <c r="C35" s="127"/>
      <c r="D35" s="133" t="s">
        <v>827</v>
      </c>
      <c r="E35" s="129"/>
      <c r="F35" s="129"/>
      <c r="G35" s="130"/>
      <c r="H35" s="129"/>
      <c r="I35" s="129"/>
      <c r="J35" s="129"/>
      <c r="K35" s="129"/>
      <c r="L35" s="127"/>
      <c r="M35" s="127"/>
      <c r="N35" s="128"/>
    </row>
    <row r="36" spans="1:14" ht="18" x14ac:dyDescent="0.25">
      <c r="A36" s="126"/>
      <c r="B36" s="127"/>
      <c r="C36" s="127"/>
      <c r="D36" s="136" t="s">
        <v>862</v>
      </c>
      <c r="E36" s="137"/>
      <c r="F36" s="137"/>
      <c r="G36" s="138"/>
      <c r="H36" s="137"/>
      <c r="I36" s="137"/>
      <c r="J36" s="137"/>
      <c r="K36" s="129"/>
      <c r="L36" s="127"/>
      <c r="M36" s="127"/>
      <c r="N36" s="128"/>
    </row>
    <row r="37" spans="1:14" ht="18" x14ac:dyDescent="0.25">
      <c r="A37" s="126"/>
      <c r="B37" s="127"/>
      <c r="C37" s="127"/>
      <c r="D37" s="136" t="s">
        <v>863</v>
      </c>
      <c r="E37" s="137"/>
      <c r="F37" s="137"/>
      <c r="G37" s="138"/>
      <c r="H37" s="137"/>
      <c r="I37" s="137"/>
      <c r="J37" s="137"/>
      <c r="K37" s="129"/>
      <c r="L37" s="127"/>
      <c r="M37" s="127"/>
      <c r="N37" s="128"/>
    </row>
    <row r="38" spans="1:14" ht="18" x14ac:dyDescent="0.25">
      <c r="A38" s="126"/>
      <c r="B38" s="127"/>
      <c r="C38" s="127"/>
      <c r="D38" s="120" t="s">
        <v>830</v>
      </c>
      <c r="E38" s="120"/>
      <c r="F38" s="120"/>
      <c r="G38" s="139"/>
      <c r="H38" s="120"/>
      <c r="I38" s="129"/>
      <c r="J38" s="129"/>
      <c r="K38" s="129"/>
      <c r="L38" s="127"/>
      <c r="M38" s="127"/>
      <c r="N38" s="128"/>
    </row>
    <row r="39" spans="1:14" ht="18" x14ac:dyDescent="0.25">
      <c r="A39" s="126"/>
      <c r="B39" s="127"/>
      <c r="C39" s="127"/>
      <c r="D39" s="129" t="s">
        <v>829</v>
      </c>
      <c r="E39" s="129"/>
      <c r="F39" s="129"/>
      <c r="G39" s="130"/>
      <c r="H39" s="120"/>
      <c r="I39" s="129"/>
      <c r="J39" s="129"/>
      <c r="K39" s="129"/>
      <c r="L39" s="127"/>
      <c r="M39" s="127"/>
      <c r="N39" s="128"/>
    </row>
    <row r="40" spans="1:14" ht="18" x14ac:dyDescent="0.25">
      <c r="A40" s="126"/>
      <c r="B40" s="127"/>
      <c r="C40" s="127"/>
      <c r="D40" s="120" t="s">
        <v>828</v>
      </c>
      <c r="E40" s="120"/>
      <c r="F40" s="120"/>
      <c r="G40" s="139"/>
      <c r="H40" s="129"/>
      <c r="I40" s="129"/>
      <c r="J40" s="129"/>
      <c r="K40" s="129"/>
      <c r="L40" s="127"/>
      <c r="M40" s="127"/>
      <c r="N40" s="128"/>
    </row>
    <row r="41" spans="1:14" ht="18" x14ac:dyDescent="0.25">
      <c r="A41" s="126"/>
      <c r="B41" s="127"/>
      <c r="C41" s="127"/>
      <c r="D41" s="120" t="s">
        <v>839</v>
      </c>
      <c r="E41" s="120"/>
      <c r="F41" s="120"/>
      <c r="G41" s="139"/>
      <c r="H41" s="129"/>
      <c r="I41" s="129"/>
      <c r="J41" s="129"/>
      <c r="K41" s="129"/>
      <c r="L41" s="127"/>
      <c r="M41" s="127"/>
      <c r="N41" s="128"/>
    </row>
    <row r="42" spans="1:14" ht="18" x14ac:dyDescent="0.25">
      <c r="A42" s="126"/>
      <c r="B42" s="127"/>
      <c r="C42" s="127"/>
      <c r="D42" s="129"/>
      <c r="L42" s="127"/>
      <c r="M42" s="127"/>
      <c r="N42" s="128"/>
    </row>
    <row r="43" spans="1:14" ht="18" x14ac:dyDescent="0.25">
      <c r="A43" s="126"/>
      <c r="B43" s="127"/>
      <c r="C43" s="127"/>
      <c r="D43" s="131" t="s">
        <v>925</v>
      </c>
      <c r="E43" s="129"/>
      <c r="F43" s="129"/>
      <c r="G43" s="130"/>
      <c r="H43" s="129"/>
      <c r="I43" s="129"/>
      <c r="J43" s="129"/>
      <c r="K43" s="129"/>
      <c r="L43" s="127"/>
      <c r="M43" s="127"/>
      <c r="N43" s="128"/>
    </row>
    <row r="44" spans="1:14" ht="18" x14ac:dyDescent="0.25">
      <c r="A44" s="126"/>
      <c r="B44" s="127"/>
      <c r="C44" s="127"/>
      <c r="D44" s="133" t="s">
        <v>822</v>
      </c>
      <c r="E44" s="129"/>
      <c r="F44" s="129"/>
      <c r="G44" s="130"/>
      <c r="H44" s="129"/>
      <c r="I44" s="129"/>
      <c r="J44" s="129"/>
      <c r="K44" s="129"/>
      <c r="L44" s="127"/>
      <c r="M44" s="127"/>
      <c r="N44" s="128"/>
    </row>
    <row r="45" spans="1:14" ht="18" x14ac:dyDescent="0.25">
      <c r="A45" s="126"/>
      <c r="B45" s="127"/>
      <c r="C45" s="127"/>
      <c r="D45" s="133" t="s">
        <v>832</v>
      </c>
      <c r="E45" s="133"/>
      <c r="F45" s="133"/>
      <c r="G45" s="130"/>
      <c r="H45" s="129"/>
      <c r="I45" s="129"/>
      <c r="J45" s="129"/>
      <c r="K45" s="129"/>
      <c r="L45" s="127"/>
      <c r="M45" s="127"/>
      <c r="N45" s="128"/>
    </row>
    <row r="46" spans="1:14" ht="18" x14ac:dyDescent="0.25">
      <c r="A46" s="126"/>
      <c r="B46" s="127"/>
      <c r="C46" s="127"/>
      <c r="D46" s="133" t="s">
        <v>833</v>
      </c>
      <c r="E46" s="133"/>
      <c r="F46" s="133"/>
      <c r="G46" s="130"/>
      <c r="H46" s="129"/>
      <c r="I46" s="129"/>
      <c r="J46" s="129"/>
      <c r="K46" s="129"/>
      <c r="L46" s="127"/>
      <c r="M46" s="127"/>
      <c r="N46" s="128"/>
    </row>
    <row r="47" spans="1:14" ht="18" x14ac:dyDescent="0.25">
      <c r="A47" s="126"/>
      <c r="B47" s="127"/>
      <c r="C47" s="127"/>
      <c r="D47" s="133" t="s">
        <v>834</v>
      </c>
      <c r="E47" s="133" t="s">
        <v>835</v>
      </c>
      <c r="F47" s="129"/>
      <c r="G47" s="129"/>
      <c r="H47" s="130"/>
      <c r="I47" s="129"/>
      <c r="J47" s="129"/>
      <c r="K47" s="129"/>
      <c r="L47" s="127"/>
      <c r="M47" s="127"/>
      <c r="N47" s="128"/>
    </row>
    <row r="48" spans="1:14" ht="18" x14ac:dyDescent="0.25">
      <c r="A48" s="126"/>
      <c r="B48" s="127"/>
      <c r="C48" s="127"/>
      <c r="D48" s="136" t="s">
        <v>865</v>
      </c>
      <c r="E48" s="137"/>
      <c r="F48" s="137"/>
      <c r="G48" s="138"/>
      <c r="H48" s="137"/>
      <c r="I48" s="137"/>
      <c r="J48" s="137"/>
      <c r="K48" s="129"/>
      <c r="L48" s="127"/>
      <c r="M48" s="127"/>
      <c r="N48" s="128"/>
    </row>
    <row r="49" spans="1:14" ht="18" x14ac:dyDescent="0.25">
      <c r="A49" s="126"/>
      <c r="B49" s="127"/>
      <c r="C49" s="127"/>
      <c r="D49" s="120" t="s">
        <v>836</v>
      </c>
      <c r="E49" s="137"/>
      <c r="F49" s="137"/>
      <c r="G49" s="138"/>
      <c r="H49" s="137"/>
      <c r="I49" s="137"/>
      <c r="J49" s="137"/>
      <c r="K49" s="129"/>
      <c r="L49" s="127"/>
      <c r="M49" s="127"/>
      <c r="N49" s="128"/>
    </row>
    <row r="50" spans="1:14" ht="18" x14ac:dyDescent="0.25">
      <c r="A50" s="126"/>
      <c r="B50" s="127"/>
      <c r="C50" s="127"/>
      <c r="D50" s="133" t="s">
        <v>838</v>
      </c>
      <c r="E50" s="129"/>
      <c r="F50" s="129"/>
      <c r="G50" s="130"/>
      <c r="H50" s="129"/>
      <c r="I50" s="129"/>
      <c r="J50" s="129"/>
      <c r="K50" s="129"/>
      <c r="L50" s="127"/>
      <c r="M50" s="127"/>
      <c r="N50" s="128"/>
    </row>
    <row r="51" spans="1:14" ht="18" x14ac:dyDescent="0.25">
      <c r="A51" s="126"/>
      <c r="B51" s="127"/>
      <c r="C51" s="127"/>
      <c r="D51" s="133" t="s">
        <v>837</v>
      </c>
      <c r="E51" s="129"/>
      <c r="F51" s="129"/>
      <c r="G51" s="130"/>
      <c r="H51" s="129"/>
      <c r="I51" s="129"/>
      <c r="J51" s="129"/>
      <c r="K51" s="129"/>
      <c r="L51" s="127"/>
      <c r="M51" s="127"/>
      <c r="N51" s="128"/>
    </row>
    <row r="52" spans="1:14" ht="18" x14ac:dyDescent="0.25">
      <c r="A52" s="126"/>
      <c r="B52" s="127"/>
      <c r="C52" s="127"/>
      <c r="D52" s="129"/>
      <c r="L52" s="127"/>
      <c r="M52" s="127"/>
      <c r="N52" s="128"/>
    </row>
    <row r="53" spans="1:14" ht="18" x14ac:dyDescent="0.25">
      <c r="A53" s="126"/>
      <c r="B53" s="127"/>
      <c r="C53" s="127"/>
      <c r="D53" s="182" t="s">
        <v>840</v>
      </c>
      <c r="E53" s="129"/>
      <c r="F53" s="129"/>
      <c r="G53" s="130"/>
      <c r="H53" s="129"/>
      <c r="I53" s="129"/>
      <c r="J53" s="129"/>
      <c r="K53" s="129"/>
      <c r="L53" s="127"/>
      <c r="M53" s="127"/>
      <c r="N53" s="128"/>
    </row>
    <row r="54" spans="1:14" ht="42.6" customHeight="1" x14ac:dyDescent="0.25">
      <c r="A54" s="126"/>
      <c r="B54" s="127"/>
      <c r="C54" s="127"/>
      <c r="D54" s="401" t="s">
        <v>932</v>
      </c>
      <c r="E54" s="401"/>
      <c r="F54" s="401"/>
      <c r="G54" s="401"/>
      <c r="H54" s="401"/>
      <c r="I54" s="401"/>
      <c r="J54" s="401"/>
      <c r="K54" s="401"/>
      <c r="L54" s="127"/>
      <c r="M54" s="127"/>
      <c r="N54" s="128"/>
    </row>
    <row r="55" spans="1:14" ht="18" x14ac:dyDescent="0.25">
      <c r="A55" s="126"/>
      <c r="B55" s="127"/>
      <c r="C55" s="127"/>
      <c r="D55" s="129"/>
      <c r="E55" s="129"/>
      <c r="F55" s="129"/>
      <c r="G55" s="130"/>
      <c r="H55" s="129"/>
      <c r="I55" s="129"/>
      <c r="J55" s="129"/>
      <c r="K55" s="129"/>
      <c r="L55" s="127"/>
      <c r="M55" s="127"/>
      <c r="N55" s="128"/>
    </row>
    <row r="56" spans="1:14" ht="18" x14ac:dyDescent="0.25">
      <c r="A56" s="126"/>
      <c r="B56" s="127"/>
      <c r="C56" s="127"/>
      <c r="D56" s="182" t="s">
        <v>931</v>
      </c>
      <c r="E56" s="183"/>
      <c r="F56" s="183"/>
      <c r="G56" s="184"/>
      <c r="H56" s="183"/>
      <c r="I56" s="183"/>
      <c r="J56" s="137"/>
      <c r="K56" s="129"/>
      <c r="L56" s="127"/>
      <c r="M56" s="127"/>
      <c r="N56" s="128"/>
    </row>
    <row r="57" spans="1:14" ht="69" customHeight="1" x14ac:dyDescent="0.25">
      <c r="A57" s="126"/>
      <c r="B57" s="127"/>
      <c r="C57" s="127"/>
      <c r="D57" s="400" t="s">
        <v>934</v>
      </c>
      <c r="E57" s="400"/>
      <c r="F57" s="400"/>
      <c r="G57" s="400"/>
      <c r="H57" s="400"/>
      <c r="I57" s="400"/>
      <c r="J57" s="400"/>
      <c r="K57" s="400"/>
      <c r="L57" s="127"/>
      <c r="M57" s="127"/>
      <c r="N57" s="128"/>
    </row>
    <row r="58" spans="1:14" ht="18" x14ac:dyDescent="0.25">
      <c r="A58" s="140"/>
      <c r="B58" s="141"/>
      <c r="C58" s="141"/>
      <c r="D58" s="142"/>
      <c r="E58" s="143"/>
      <c r="F58" s="143"/>
      <c r="G58" s="143"/>
      <c r="H58" s="144"/>
      <c r="I58" s="143"/>
      <c r="J58" s="143"/>
      <c r="K58" s="143"/>
      <c r="L58" s="141"/>
      <c r="M58" s="141"/>
      <c r="N58" s="145"/>
    </row>
  </sheetData>
  <sheetProtection sheet="1" objects="1" scenarios="1"/>
  <mergeCells count="10">
    <mergeCell ref="D57:K57"/>
    <mergeCell ref="D54:K54"/>
    <mergeCell ref="D10:K10"/>
    <mergeCell ref="D1:K2"/>
    <mergeCell ref="D4:K4"/>
    <mergeCell ref="D7:K7"/>
    <mergeCell ref="D8:K8"/>
    <mergeCell ref="D9:K9"/>
    <mergeCell ref="D5:K5"/>
    <mergeCell ref="D3:K3"/>
  </mergeCells>
  <printOptions horizontalCentered="1"/>
  <pageMargins left="0.70866141732283472" right="0.70866141732283472" top="0.74803149606299213" bottom="0.74803149606299213" header="0.31496062992125984" footer="0.31496062992125984"/>
  <pageSetup paperSize="9" scale="5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137"/>
  <sheetViews>
    <sheetView showGridLines="0" showRowColHeaders="0" zoomScale="82" zoomScaleNormal="82" workbookViewId="0">
      <selection activeCell="BM34" sqref="BM34"/>
    </sheetView>
  </sheetViews>
  <sheetFormatPr baseColWidth="10" defaultColWidth="2.7109375" defaultRowHeight="12" customHeight="1" x14ac:dyDescent="0.25"/>
  <cols>
    <col min="49" max="175" width="2.7109375" style="80"/>
  </cols>
  <sheetData>
    <row r="1" spans="1:72" ht="12" customHeight="1" x14ac:dyDescent="0.25">
      <c r="A1" s="411"/>
      <c r="B1" s="411"/>
      <c r="C1" s="411"/>
      <c r="D1" s="412" t="s">
        <v>954</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3"/>
      <c r="AO1" s="413"/>
      <c r="AP1" s="413"/>
      <c r="AQ1" s="413"/>
      <c r="AR1" s="413"/>
      <c r="AS1" s="413"/>
      <c r="AT1" s="413"/>
      <c r="AU1" s="413"/>
      <c r="AV1" s="413"/>
    </row>
    <row r="2" spans="1:72" ht="12" customHeight="1" x14ac:dyDescent="0.25">
      <c r="A2" s="411"/>
      <c r="B2" s="411"/>
      <c r="C2" s="411"/>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3"/>
      <c r="AO2" s="413"/>
      <c r="AP2" s="413"/>
      <c r="AQ2" s="413"/>
      <c r="AR2" s="413"/>
      <c r="AS2" s="413"/>
      <c r="AT2" s="413"/>
      <c r="AU2" s="413"/>
      <c r="AV2" s="413"/>
    </row>
    <row r="3" spans="1:72" ht="12" customHeight="1" x14ac:dyDescent="0.25">
      <c r="A3" s="411"/>
      <c r="B3" s="411"/>
      <c r="C3" s="411"/>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3"/>
      <c r="AO3" s="413"/>
      <c r="AP3" s="413"/>
      <c r="AQ3" s="413"/>
      <c r="AR3" s="413"/>
      <c r="AS3" s="413"/>
      <c r="AT3" s="413"/>
      <c r="AU3" s="413"/>
      <c r="AV3" s="413"/>
    </row>
    <row r="10" spans="1:72" ht="12" customHeight="1" x14ac:dyDescent="0.35">
      <c r="BT10" s="100"/>
    </row>
    <row r="15" spans="1:72" ht="12" customHeight="1" x14ac:dyDescent="0.25">
      <c r="N15" s="409" t="s">
        <v>928</v>
      </c>
      <c r="O15" s="410"/>
      <c r="P15" s="410"/>
      <c r="Q15" s="410"/>
      <c r="R15" s="410"/>
      <c r="S15" s="410"/>
      <c r="T15" s="410"/>
      <c r="U15" s="410"/>
      <c r="V15" s="410"/>
      <c r="W15" s="410"/>
      <c r="X15" s="410"/>
      <c r="Y15" s="410"/>
      <c r="Z15" s="410"/>
      <c r="AA15" s="410"/>
      <c r="AB15" s="410"/>
      <c r="AC15" s="410"/>
      <c r="AD15" s="410"/>
      <c r="AE15" s="410"/>
      <c r="AF15" s="410"/>
      <c r="AG15" s="410"/>
      <c r="AH15" s="410"/>
      <c r="AI15" s="410"/>
    </row>
    <row r="16" spans="1:72" ht="12" customHeight="1" x14ac:dyDescent="0.25">
      <c r="N16" s="410"/>
      <c r="O16" s="410"/>
      <c r="P16" s="410"/>
      <c r="Q16" s="410"/>
      <c r="R16" s="410"/>
      <c r="S16" s="410"/>
      <c r="T16" s="410"/>
      <c r="U16" s="410"/>
      <c r="V16" s="410"/>
      <c r="W16" s="410"/>
      <c r="X16" s="410"/>
      <c r="Y16" s="410"/>
      <c r="Z16" s="410"/>
      <c r="AA16" s="410"/>
      <c r="AB16" s="410"/>
      <c r="AC16" s="410"/>
      <c r="AD16" s="410"/>
      <c r="AE16" s="410"/>
      <c r="AF16" s="410"/>
      <c r="AG16" s="410"/>
      <c r="AH16" s="410"/>
      <c r="AI16" s="410"/>
    </row>
    <row r="17" spans="14:35" ht="12" customHeight="1" x14ac:dyDescent="0.25">
      <c r="N17" s="410"/>
      <c r="O17" s="410"/>
      <c r="P17" s="410"/>
      <c r="Q17" s="410"/>
      <c r="R17" s="410"/>
      <c r="S17" s="410"/>
      <c r="T17" s="410"/>
      <c r="U17" s="410"/>
      <c r="V17" s="410"/>
      <c r="W17" s="410"/>
      <c r="X17" s="410"/>
      <c r="Y17" s="410"/>
      <c r="Z17" s="410"/>
      <c r="AA17" s="410"/>
      <c r="AB17" s="410"/>
      <c r="AC17" s="410"/>
      <c r="AD17" s="410"/>
      <c r="AE17" s="410"/>
      <c r="AF17" s="410"/>
      <c r="AG17" s="410"/>
      <c r="AH17" s="410"/>
      <c r="AI17" s="410"/>
    </row>
    <row r="18" spans="14:35" ht="12" customHeight="1" x14ac:dyDescent="0.25">
      <c r="N18" s="410"/>
      <c r="O18" s="410"/>
      <c r="P18" s="410"/>
      <c r="Q18" s="410"/>
      <c r="R18" s="410"/>
      <c r="S18" s="410"/>
      <c r="T18" s="410"/>
      <c r="U18" s="410"/>
      <c r="V18" s="410"/>
      <c r="W18" s="410"/>
      <c r="X18" s="410"/>
      <c r="Y18" s="410"/>
      <c r="Z18" s="410"/>
      <c r="AA18" s="410"/>
      <c r="AB18" s="410"/>
      <c r="AC18" s="410"/>
      <c r="AD18" s="410"/>
      <c r="AE18" s="410"/>
      <c r="AF18" s="410"/>
      <c r="AG18" s="410"/>
      <c r="AH18" s="410"/>
      <c r="AI18" s="410"/>
    </row>
    <row r="19" spans="14:35" ht="12" customHeight="1" x14ac:dyDescent="0.25">
      <c r="N19" s="410"/>
      <c r="O19" s="410"/>
      <c r="P19" s="410"/>
      <c r="Q19" s="410"/>
      <c r="R19" s="410"/>
      <c r="S19" s="410"/>
      <c r="T19" s="410"/>
      <c r="U19" s="410"/>
      <c r="V19" s="410"/>
      <c r="W19" s="410"/>
      <c r="X19" s="410"/>
      <c r="Y19" s="410"/>
      <c r="Z19" s="410"/>
      <c r="AA19" s="410"/>
      <c r="AB19" s="410"/>
      <c r="AC19" s="410"/>
      <c r="AD19" s="410"/>
      <c r="AE19" s="410"/>
      <c r="AF19" s="410"/>
      <c r="AG19" s="410"/>
      <c r="AH19" s="410"/>
      <c r="AI19" s="410"/>
    </row>
    <row r="20" spans="14:35" ht="12" customHeight="1" x14ac:dyDescent="0.25">
      <c r="N20" s="410"/>
      <c r="O20" s="410"/>
      <c r="P20" s="410"/>
      <c r="Q20" s="410"/>
      <c r="R20" s="410"/>
      <c r="S20" s="410"/>
      <c r="T20" s="410"/>
      <c r="U20" s="410"/>
      <c r="V20" s="410"/>
      <c r="W20" s="410"/>
      <c r="X20" s="410"/>
      <c r="Y20" s="410"/>
      <c r="Z20" s="410"/>
      <c r="AA20" s="410"/>
      <c r="AB20" s="410"/>
      <c r="AC20" s="410"/>
      <c r="AD20" s="410"/>
      <c r="AE20" s="410"/>
      <c r="AF20" s="410"/>
      <c r="AG20" s="410"/>
      <c r="AH20" s="410"/>
      <c r="AI20" s="410"/>
    </row>
    <row r="21" spans="14:35" ht="12" customHeight="1" x14ac:dyDescent="0.25">
      <c r="N21" s="410"/>
      <c r="O21" s="410"/>
      <c r="P21" s="410"/>
      <c r="Q21" s="410"/>
      <c r="R21" s="410"/>
      <c r="S21" s="410"/>
      <c r="T21" s="410"/>
      <c r="U21" s="410"/>
      <c r="V21" s="410"/>
      <c r="W21" s="410"/>
      <c r="X21" s="410"/>
      <c r="Y21" s="410"/>
      <c r="Z21" s="410"/>
      <c r="AA21" s="410"/>
      <c r="AB21" s="410"/>
      <c r="AC21" s="410"/>
      <c r="AD21" s="410"/>
      <c r="AE21" s="410"/>
      <c r="AF21" s="410"/>
      <c r="AG21" s="410"/>
      <c r="AH21" s="410"/>
      <c r="AI21" s="410"/>
    </row>
    <row r="22" spans="14:35" ht="12" customHeight="1" x14ac:dyDescent="0.25">
      <c r="N22" s="410"/>
      <c r="O22" s="410"/>
      <c r="P22" s="410"/>
      <c r="Q22" s="410"/>
      <c r="R22" s="410"/>
      <c r="S22" s="410"/>
      <c r="T22" s="410"/>
      <c r="U22" s="410"/>
      <c r="V22" s="410"/>
      <c r="W22" s="410"/>
      <c r="X22" s="410"/>
      <c r="Y22" s="410"/>
      <c r="Z22" s="410"/>
      <c r="AA22" s="410"/>
      <c r="AB22" s="410"/>
      <c r="AC22" s="410"/>
      <c r="AD22" s="410"/>
      <c r="AE22" s="410"/>
      <c r="AF22" s="410"/>
      <c r="AG22" s="410"/>
      <c r="AH22" s="410"/>
      <c r="AI22" s="410"/>
    </row>
    <row r="23" spans="14:35" ht="12" customHeight="1" x14ac:dyDescent="0.25">
      <c r="N23" s="410"/>
      <c r="O23" s="410"/>
      <c r="P23" s="410"/>
      <c r="Q23" s="410"/>
      <c r="R23" s="410"/>
      <c r="S23" s="410"/>
      <c r="T23" s="410"/>
      <c r="U23" s="410"/>
      <c r="V23" s="410"/>
      <c r="W23" s="410"/>
      <c r="X23" s="410"/>
      <c r="Y23" s="410"/>
      <c r="Z23" s="410"/>
      <c r="AA23" s="410"/>
      <c r="AB23" s="410"/>
      <c r="AC23" s="410"/>
      <c r="AD23" s="410"/>
      <c r="AE23" s="410"/>
      <c r="AF23" s="410"/>
      <c r="AG23" s="410"/>
      <c r="AH23" s="410"/>
      <c r="AI23" s="410"/>
    </row>
    <row r="24" spans="14:35" ht="12" customHeight="1" x14ac:dyDescent="0.25">
      <c r="N24" s="410"/>
      <c r="O24" s="410"/>
      <c r="P24" s="410"/>
      <c r="Q24" s="410"/>
      <c r="R24" s="410"/>
      <c r="S24" s="410"/>
      <c r="T24" s="410"/>
      <c r="U24" s="410"/>
      <c r="V24" s="410"/>
      <c r="W24" s="410"/>
      <c r="X24" s="410"/>
      <c r="Y24" s="410"/>
      <c r="Z24" s="410"/>
      <c r="AA24" s="410"/>
      <c r="AB24" s="410"/>
      <c r="AC24" s="410"/>
      <c r="AD24" s="410"/>
      <c r="AE24" s="410"/>
      <c r="AF24" s="410"/>
      <c r="AG24" s="410"/>
      <c r="AH24" s="410"/>
      <c r="AI24" s="410"/>
    </row>
    <row r="40" spans="1:48" ht="12" customHeight="1" x14ac:dyDescent="0.25">
      <c r="A40" s="408"/>
      <c r="B40" s="408"/>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row>
    <row r="42" spans="1:48" ht="12" customHeight="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row>
    <row r="43" spans="1:48" ht="12" customHeight="1"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row>
    <row r="44" spans="1:48" ht="12" customHeight="1"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row>
    <row r="45" spans="1:48" ht="12"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row>
    <row r="46" spans="1:48" ht="12"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row>
    <row r="47" spans="1:48" ht="12"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row>
    <row r="48" spans="1:48" ht="12"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row>
    <row r="49" spans="1:48" ht="12"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row>
    <row r="50" spans="1:48" ht="12"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row>
    <row r="51" spans="1:48" ht="12"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row>
    <row r="52" spans="1:48" ht="12"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row>
    <row r="53" spans="1:48" ht="12"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row>
    <row r="54" spans="1:48" ht="12"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row>
    <row r="55" spans="1:48" ht="12"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row>
    <row r="56" spans="1:48" ht="12"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row>
    <row r="57" spans="1:48" ht="12"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row>
    <row r="58" spans="1:48" ht="12"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row>
    <row r="59" spans="1:48" ht="12"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row>
    <row r="60" spans="1:48" ht="12"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row>
    <row r="61" spans="1:48" ht="12"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row>
    <row r="62" spans="1:48" ht="12"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row>
    <row r="63" spans="1:48" ht="12"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row>
    <row r="64" spans="1:48" ht="12"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row>
    <row r="65" spans="1:48" ht="12"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row>
    <row r="66" spans="1:48" ht="12"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80"/>
    </row>
    <row r="67" spans="1:48" ht="12"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row>
    <row r="68" spans="1:48" ht="12"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row>
    <row r="69" spans="1:48" ht="12"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row>
    <row r="70" spans="1:48" ht="12"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row>
    <row r="71" spans="1:48" ht="12"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row>
    <row r="72" spans="1:48" ht="12"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row>
    <row r="73" spans="1:48" ht="12"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row>
    <row r="74" spans="1:48" ht="12"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row>
    <row r="75" spans="1:48" ht="12"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row>
    <row r="76" spans="1:48" ht="12"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row>
    <row r="77" spans="1:48" ht="12"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row>
    <row r="78" spans="1:48" ht="12"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80"/>
    </row>
    <row r="79" spans="1:48" ht="12"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row>
    <row r="80" spans="1:48" ht="12"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row>
    <row r="81" spans="1:48" ht="12"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row>
    <row r="82" spans="1:48" ht="12"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row>
    <row r="83" spans="1:48" ht="12"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row>
    <row r="84" spans="1:48" ht="12"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row>
    <row r="85" spans="1:48" ht="12"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row>
    <row r="86" spans="1:48" ht="12"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row>
    <row r="87" spans="1:48" ht="12"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row>
    <row r="88" spans="1:48" ht="12"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row>
    <row r="89" spans="1:48" ht="12"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row>
    <row r="90" spans="1:48" ht="12"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row>
    <row r="91" spans="1:48" ht="12"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row>
    <row r="92" spans="1:48" ht="12"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row>
    <row r="93" spans="1:48" ht="12"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row>
    <row r="94" spans="1:48" ht="12"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row>
    <row r="95" spans="1:48" ht="12"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row>
    <row r="96" spans="1:48" ht="12"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row>
    <row r="97" spans="1:48" ht="12"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row>
    <row r="98" spans="1:48" ht="12"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row>
    <row r="99" spans="1:48" ht="12"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row>
    <row r="100" spans="1:48" ht="12"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row>
    <row r="101" spans="1:48" ht="12"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row>
    <row r="102" spans="1:48" ht="12"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row>
    <row r="103" spans="1:48" ht="12"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row>
    <row r="104" spans="1:48" ht="12"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row>
    <row r="105" spans="1:48" ht="12"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row>
    <row r="106" spans="1:48" ht="12"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row>
    <row r="107" spans="1:48" ht="12"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row>
    <row r="108" spans="1:48" ht="12"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row>
    <row r="109" spans="1:48" ht="12"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row>
    <row r="110" spans="1:48" ht="12"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row>
    <row r="111" spans="1:48" ht="12"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row>
    <row r="112" spans="1:48" ht="12"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row>
    <row r="113" spans="1:48" ht="12"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row>
    <row r="114" spans="1:48" ht="12"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row>
    <row r="115" spans="1:48" ht="12"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row>
    <row r="116" spans="1:48" ht="12"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row>
    <row r="117" spans="1:48" ht="12"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row>
    <row r="118" spans="1:48" ht="12"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row>
    <row r="119" spans="1:48" ht="12"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row>
    <row r="120" spans="1:48" ht="12"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row>
    <row r="121" spans="1:48" ht="12"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row>
    <row r="122" spans="1:48" ht="12"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row>
    <row r="123" spans="1:48" ht="12"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row>
    <row r="124" spans="1:48" ht="12"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sheetData>
  <sheetProtection sheet="1" objects="1" scenarios="1"/>
  <mergeCells count="5">
    <mergeCell ref="A40:AV40"/>
    <mergeCell ref="N15:AI24"/>
    <mergeCell ref="A1:C3"/>
    <mergeCell ref="D1:AM3"/>
    <mergeCell ref="AN1:AV3"/>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S142"/>
  <sheetViews>
    <sheetView showGridLines="0" zoomScaleNormal="100" workbookViewId="0">
      <pane ySplit="3" topLeftCell="A4" activePane="bottomLeft" state="frozen"/>
      <selection pane="bottomLeft" activeCell="AY18" sqref="AY18"/>
    </sheetView>
  </sheetViews>
  <sheetFormatPr baseColWidth="10" defaultColWidth="2.7109375" defaultRowHeight="12" customHeight="1" x14ac:dyDescent="0.25"/>
  <cols>
    <col min="49" max="175" width="2.7109375" style="80"/>
  </cols>
  <sheetData>
    <row r="1" spans="1:48" ht="12" customHeight="1" thickTop="1" x14ac:dyDescent="0.25">
      <c r="A1" s="411"/>
      <c r="B1" s="411"/>
      <c r="C1" s="411"/>
      <c r="D1" s="412" t="str">
        <f>'Page de garde'!D1:AM3</f>
        <v>Appel à projets commun 2022</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60" t="s">
        <v>236</v>
      </c>
      <c r="AO1" s="461"/>
      <c r="AP1" s="461"/>
      <c r="AQ1" s="461"/>
      <c r="AR1" s="461"/>
      <c r="AS1" s="461"/>
      <c r="AT1" s="461"/>
      <c r="AU1" s="461"/>
      <c r="AV1" s="462"/>
    </row>
    <row r="2" spans="1:48" ht="12" customHeight="1" x14ac:dyDescent="0.25">
      <c r="A2" s="411"/>
      <c r="B2" s="411"/>
      <c r="C2" s="411"/>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63"/>
      <c r="AO2" s="464"/>
      <c r="AP2" s="464"/>
      <c r="AQ2" s="464"/>
      <c r="AR2" s="464"/>
      <c r="AS2" s="464"/>
      <c r="AT2" s="464"/>
      <c r="AU2" s="464"/>
      <c r="AV2" s="465"/>
    </row>
    <row r="3" spans="1:48" ht="12" customHeight="1" thickBot="1" x14ac:dyDescent="0.3">
      <c r="A3" s="411"/>
      <c r="B3" s="411"/>
      <c r="C3" s="411"/>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66"/>
      <c r="AO3" s="467"/>
      <c r="AP3" s="467"/>
      <c r="AQ3" s="467"/>
      <c r="AR3" s="467"/>
      <c r="AS3" s="467"/>
      <c r="AT3" s="467"/>
      <c r="AU3" s="467"/>
      <c r="AV3" s="468"/>
    </row>
    <row r="4" spans="1:48" ht="12" customHeight="1" thickTop="1" thickBot="1" x14ac:dyDescent="0.3"/>
    <row r="5" spans="1:48" ht="12" customHeight="1" x14ac:dyDescent="0.25">
      <c r="B5" s="412" t="s">
        <v>770</v>
      </c>
      <c r="C5" s="412"/>
      <c r="D5" s="412"/>
      <c r="E5" s="412"/>
      <c r="F5" s="412"/>
      <c r="G5" s="412"/>
      <c r="H5" s="412"/>
      <c r="I5" s="412"/>
      <c r="J5" s="420">
        <v>2022</v>
      </c>
      <c r="K5" s="421"/>
      <c r="L5" s="421"/>
      <c r="M5" s="421"/>
      <c r="N5" s="422"/>
    </row>
    <row r="6" spans="1:48" ht="12" customHeight="1" thickBot="1" x14ac:dyDescent="0.3">
      <c r="B6" s="412"/>
      <c r="C6" s="412"/>
      <c r="D6" s="412"/>
      <c r="E6" s="412"/>
      <c r="F6" s="412"/>
      <c r="G6" s="412"/>
      <c r="H6" s="412"/>
      <c r="I6" s="412"/>
      <c r="J6" s="499"/>
      <c r="K6" s="500"/>
      <c r="L6" s="500"/>
      <c r="M6" s="500"/>
      <c r="N6" s="501"/>
    </row>
    <row r="7" spans="1:48" ht="12" customHeight="1" x14ac:dyDescent="0.25">
      <c r="A7" s="413" t="s">
        <v>165</v>
      </c>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row>
    <row r="8" spans="1:48" ht="12" customHeight="1" x14ac:dyDescent="0.25">
      <c r="A8" s="413"/>
      <c r="B8" s="413"/>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c r="AJ8" s="413"/>
      <c r="AK8" s="413"/>
      <c r="AL8" s="413"/>
      <c r="AM8" s="413"/>
      <c r="AN8" s="413"/>
      <c r="AO8" s="413"/>
      <c r="AP8" s="413"/>
      <c r="AQ8" s="413"/>
      <c r="AR8" s="413"/>
      <c r="AS8" s="413"/>
      <c r="AT8" s="413"/>
      <c r="AU8" s="413"/>
      <c r="AV8" s="413"/>
    </row>
    <row r="9" spans="1:48" ht="12" customHeight="1" thickBot="1" x14ac:dyDescent="0.3">
      <c r="A9" s="413"/>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row>
    <row r="10" spans="1:48" ht="12" customHeight="1" x14ac:dyDescent="0.25">
      <c r="B10" s="484"/>
      <c r="C10" s="485"/>
      <c r="D10" s="485"/>
      <c r="E10" s="485"/>
      <c r="F10" s="485"/>
      <c r="G10" s="485"/>
      <c r="H10" s="485"/>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485"/>
      <c r="AI10" s="485"/>
      <c r="AJ10" s="485"/>
      <c r="AK10" s="485"/>
      <c r="AL10" s="485"/>
      <c r="AM10" s="485"/>
      <c r="AN10" s="485"/>
      <c r="AO10" s="485"/>
      <c r="AP10" s="485"/>
      <c r="AQ10" s="485"/>
      <c r="AR10" s="485"/>
      <c r="AS10" s="485"/>
      <c r="AT10" s="485"/>
      <c r="AU10" s="486"/>
    </row>
    <row r="11" spans="1:48" ht="12" customHeight="1" x14ac:dyDescent="0.25">
      <c r="B11" s="487"/>
      <c r="C11" s="488"/>
      <c r="D11" s="488"/>
      <c r="E11" s="488"/>
      <c r="F11" s="488"/>
      <c r="G11" s="488"/>
      <c r="H11" s="488"/>
      <c r="I11" s="488"/>
      <c r="J11" s="488"/>
      <c r="K11" s="488"/>
      <c r="L11" s="488"/>
      <c r="M11" s="488"/>
      <c r="N11" s="488"/>
      <c r="O11" s="488"/>
      <c r="P11" s="488"/>
      <c r="Q11" s="488"/>
      <c r="R11" s="488"/>
      <c r="S11" s="488"/>
      <c r="T11" s="488"/>
      <c r="U11" s="488"/>
      <c r="V11" s="488"/>
      <c r="W11" s="488"/>
      <c r="X11" s="488"/>
      <c r="Y11" s="488"/>
      <c r="Z11" s="488"/>
      <c r="AA11" s="488"/>
      <c r="AB11" s="488"/>
      <c r="AC11" s="488"/>
      <c r="AD11" s="488"/>
      <c r="AE11" s="488"/>
      <c r="AF11" s="488"/>
      <c r="AG11" s="488"/>
      <c r="AH11" s="488"/>
      <c r="AI11" s="488"/>
      <c r="AJ11" s="488"/>
      <c r="AK11" s="488"/>
      <c r="AL11" s="488"/>
      <c r="AM11" s="488"/>
      <c r="AN11" s="488"/>
      <c r="AO11" s="488"/>
      <c r="AP11" s="488"/>
      <c r="AQ11" s="488"/>
      <c r="AR11" s="488"/>
      <c r="AS11" s="488"/>
      <c r="AT11" s="488"/>
      <c r="AU11" s="489"/>
    </row>
    <row r="12" spans="1:48" ht="12" customHeight="1" x14ac:dyDescent="0.25">
      <c r="B12" s="487"/>
      <c r="C12" s="488"/>
      <c r="D12" s="488"/>
      <c r="E12" s="488"/>
      <c r="F12" s="488"/>
      <c r="G12" s="488"/>
      <c r="H12" s="488"/>
      <c r="I12" s="488"/>
      <c r="J12" s="488"/>
      <c r="K12" s="488"/>
      <c r="L12" s="488"/>
      <c r="M12" s="488"/>
      <c r="N12" s="488"/>
      <c r="O12" s="488"/>
      <c r="P12" s="488"/>
      <c r="Q12" s="488"/>
      <c r="R12" s="488"/>
      <c r="S12" s="488"/>
      <c r="T12" s="488"/>
      <c r="U12" s="488"/>
      <c r="V12" s="488"/>
      <c r="W12" s="488"/>
      <c r="X12" s="488"/>
      <c r="Y12" s="488"/>
      <c r="Z12" s="488"/>
      <c r="AA12" s="488"/>
      <c r="AB12" s="488"/>
      <c r="AC12" s="488"/>
      <c r="AD12" s="488"/>
      <c r="AE12" s="488"/>
      <c r="AF12" s="488"/>
      <c r="AG12" s="488"/>
      <c r="AH12" s="488"/>
      <c r="AI12" s="488"/>
      <c r="AJ12" s="488"/>
      <c r="AK12" s="488"/>
      <c r="AL12" s="488"/>
      <c r="AM12" s="488"/>
      <c r="AN12" s="488"/>
      <c r="AO12" s="488"/>
      <c r="AP12" s="488"/>
      <c r="AQ12" s="488"/>
      <c r="AR12" s="488"/>
      <c r="AS12" s="488"/>
      <c r="AT12" s="488"/>
      <c r="AU12" s="489"/>
    </row>
    <row r="13" spans="1:48" ht="12" customHeight="1" x14ac:dyDescent="0.25">
      <c r="B13" s="487"/>
      <c r="C13" s="488"/>
      <c r="D13" s="488"/>
      <c r="E13" s="488"/>
      <c r="F13" s="488"/>
      <c r="G13" s="488"/>
      <c r="H13" s="488"/>
      <c r="I13" s="488"/>
      <c r="J13" s="488"/>
      <c r="K13" s="488"/>
      <c r="L13" s="488"/>
      <c r="M13" s="488"/>
      <c r="N13" s="488"/>
      <c r="O13" s="488"/>
      <c r="P13" s="488"/>
      <c r="Q13" s="488"/>
      <c r="R13" s="488"/>
      <c r="S13" s="488"/>
      <c r="T13" s="488"/>
      <c r="U13" s="488"/>
      <c r="V13" s="488"/>
      <c r="W13" s="488"/>
      <c r="X13" s="488"/>
      <c r="Y13" s="488"/>
      <c r="Z13" s="488"/>
      <c r="AA13" s="488"/>
      <c r="AB13" s="488"/>
      <c r="AC13" s="488"/>
      <c r="AD13" s="488"/>
      <c r="AE13" s="488"/>
      <c r="AF13" s="488"/>
      <c r="AG13" s="488"/>
      <c r="AH13" s="488"/>
      <c r="AI13" s="488"/>
      <c r="AJ13" s="488"/>
      <c r="AK13" s="488"/>
      <c r="AL13" s="488"/>
      <c r="AM13" s="488"/>
      <c r="AN13" s="488"/>
      <c r="AO13" s="488"/>
      <c r="AP13" s="488"/>
      <c r="AQ13" s="488"/>
      <c r="AR13" s="488"/>
      <c r="AS13" s="488"/>
      <c r="AT13" s="488"/>
      <c r="AU13" s="489"/>
    </row>
    <row r="14" spans="1:48" ht="12" customHeight="1" thickBot="1" x14ac:dyDescent="0.3">
      <c r="B14" s="490"/>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2"/>
    </row>
    <row r="16" spans="1:48" ht="12" customHeight="1" thickBot="1" x14ac:dyDescent="0.3"/>
    <row r="17" spans="4:48" ht="12" customHeight="1" x14ac:dyDescent="0.25">
      <c r="D17" s="412" t="s">
        <v>768</v>
      </c>
      <c r="E17" s="412"/>
      <c r="F17" s="412"/>
      <c r="G17" s="412"/>
      <c r="H17" s="412"/>
      <c r="I17" s="412"/>
      <c r="J17" s="412"/>
      <c r="K17" s="502"/>
      <c r="L17" s="493" t="s">
        <v>166</v>
      </c>
      <c r="M17" s="494"/>
      <c r="N17" s="494"/>
      <c r="O17" s="494"/>
      <c r="P17" s="494"/>
      <c r="Q17" s="494"/>
      <c r="R17" s="426"/>
      <c r="S17" s="427"/>
      <c r="T17" s="427"/>
      <c r="U17" s="427"/>
      <c r="V17" s="428"/>
      <c r="W17" s="71"/>
      <c r="X17" s="71"/>
      <c r="Y17" s="493" t="s">
        <v>167</v>
      </c>
      <c r="Z17" s="494"/>
      <c r="AA17" s="494"/>
      <c r="AB17" s="494"/>
      <c r="AC17" s="494"/>
      <c r="AD17" s="494"/>
      <c r="AE17" s="426"/>
      <c r="AF17" s="427"/>
      <c r="AG17" s="427"/>
      <c r="AH17" s="427"/>
      <c r="AI17" s="428"/>
      <c r="AJ17" s="71"/>
      <c r="AK17" s="497" t="s">
        <v>769</v>
      </c>
      <c r="AL17" s="497"/>
      <c r="AM17" s="497"/>
      <c r="AN17" s="497"/>
      <c r="AO17" s="497"/>
      <c r="AP17" s="497"/>
      <c r="AQ17" s="498">
        <f>YEAR(AE17)-YEAR(R17)+1</f>
        <v>1</v>
      </c>
      <c r="AR17" s="498"/>
      <c r="AS17" s="498"/>
      <c r="AT17" s="498"/>
      <c r="AU17" s="498"/>
    </row>
    <row r="18" spans="4:48" ht="12" customHeight="1" thickBot="1" x14ac:dyDescent="0.3">
      <c r="D18" s="412"/>
      <c r="E18" s="412"/>
      <c r="F18" s="412"/>
      <c r="G18" s="412"/>
      <c r="H18" s="412"/>
      <c r="I18" s="412"/>
      <c r="J18" s="412"/>
      <c r="K18" s="502"/>
      <c r="L18" s="495"/>
      <c r="M18" s="496"/>
      <c r="N18" s="496"/>
      <c r="O18" s="496"/>
      <c r="P18" s="496"/>
      <c r="Q18" s="496"/>
      <c r="R18" s="429"/>
      <c r="S18" s="429"/>
      <c r="T18" s="429"/>
      <c r="U18" s="429"/>
      <c r="V18" s="430"/>
      <c r="W18" s="71"/>
      <c r="X18" s="71"/>
      <c r="Y18" s="495"/>
      <c r="Z18" s="496"/>
      <c r="AA18" s="496"/>
      <c r="AB18" s="496"/>
      <c r="AC18" s="496"/>
      <c r="AD18" s="496"/>
      <c r="AE18" s="429"/>
      <c r="AF18" s="429"/>
      <c r="AG18" s="429"/>
      <c r="AH18" s="429"/>
      <c r="AI18" s="430"/>
      <c r="AJ18" s="71"/>
      <c r="AK18" s="497"/>
      <c r="AL18" s="497"/>
      <c r="AM18" s="497"/>
      <c r="AN18" s="497"/>
      <c r="AO18" s="497"/>
      <c r="AP18" s="497"/>
      <c r="AQ18" s="498"/>
      <c r="AR18" s="498"/>
      <c r="AS18" s="498"/>
      <c r="AT18" s="498"/>
      <c r="AU18" s="498"/>
    </row>
    <row r="20" spans="4:48" ht="12" customHeight="1" x14ac:dyDescent="0.25">
      <c r="D20" s="482"/>
      <c r="E20" s="482"/>
      <c r="F20" s="482"/>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2"/>
      <c r="AJ20" s="482"/>
      <c r="AK20" s="482"/>
      <c r="AL20" s="482"/>
      <c r="AM20" s="482"/>
      <c r="AN20" s="482"/>
      <c r="AO20" s="482"/>
      <c r="AP20" s="482"/>
      <c r="AQ20" s="483">
        <f>AQ17</f>
        <v>1</v>
      </c>
      <c r="AR20" s="483"/>
      <c r="AS20" s="483"/>
      <c r="AT20" s="483"/>
      <c r="AU20" s="483"/>
    </row>
    <row r="21" spans="4:48" ht="12" customHeight="1" x14ac:dyDescent="0.25">
      <c r="D21" s="482"/>
      <c r="E21" s="482"/>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2"/>
      <c r="AJ21" s="482"/>
      <c r="AK21" s="482"/>
      <c r="AL21" s="482"/>
      <c r="AM21" s="482"/>
      <c r="AN21" s="482"/>
      <c r="AO21" s="482"/>
      <c r="AP21" s="482"/>
      <c r="AQ21" s="483"/>
      <c r="AR21" s="483"/>
      <c r="AS21" s="483"/>
      <c r="AT21" s="483"/>
      <c r="AU21" s="483"/>
    </row>
    <row r="22" spans="4:48" ht="12" customHeight="1" x14ac:dyDescent="0.25">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row>
    <row r="23" spans="4:48" ht="12" customHeight="1" x14ac:dyDescent="0.25">
      <c r="Q23" s="71"/>
      <c r="R23" s="71"/>
      <c r="S23" s="71"/>
      <c r="T23" s="71"/>
      <c r="U23" s="71"/>
      <c r="V23" s="71"/>
      <c r="W23" s="72"/>
      <c r="X23" s="72"/>
      <c r="Y23" s="72"/>
      <c r="Z23" s="72"/>
      <c r="AA23" s="72"/>
    </row>
    <row r="24" spans="4:48" ht="12" customHeight="1" x14ac:dyDescent="0.25">
      <c r="D24" s="412" t="s">
        <v>168</v>
      </c>
      <c r="E24" s="412"/>
      <c r="F24" s="412"/>
      <c r="G24" s="412"/>
      <c r="H24" s="412"/>
      <c r="I24" s="412"/>
      <c r="J24" s="412"/>
      <c r="Q24" s="71"/>
      <c r="R24" s="71"/>
      <c r="S24" s="71"/>
      <c r="T24" s="71"/>
      <c r="U24" s="71"/>
      <c r="V24" s="71"/>
      <c r="W24" s="72"/>
      <c r="X24" s="72"/>
      <c r="Y24" s="72"/>
      <c r="Z24" s="72"/>
      <c r="AA24" s="72"/>
    </row>
    <row r="25" spans="4:48" ht="12" customHeight="1" thickBot="1" x14ac:dyDescent="0.3">
      <c r="D25" s="412"/>
      <c r="E25" s="412"/>
      <c r="F25" s="412"/>
      <c r="G25" s="412"/>
      <c r="H25" s="412"/>
      <c r="I25" s="412"/>
      <c r="J25" s="412"/>
    </row>
    <row r="26" spans="4:48" ht="12" customHeight="1" x14ac:dyDescent="0.25">
      <c r="D26" s="431" t="s">
        <v>169</v>
      </c>
      <c r="E26" s="432"/>
      <c r="F26" s="432"/>
      <c r="G26" s="432"/>
      <c r="H26" s="432"/>
      <c r="I26" s="432"/>
      <c r="J26" s="432"/>
      <c r="K26" s="432"/>
      <c r="L26" s="432"/>
      <c r="M26" s="432"/>
      <c r="N26" s="436"/>
      <c r="O26" s="436"/>
      <c r="P26" s="436"/>
      <c r="Q26" s="436"/>
      <c r="R26" s="436"/>
      <c r="S26" s="436"/>
      <c r="T26" s="436"/>
      <c r="U26" s="436"/>
      <c r="V26" s="436"/>
      <c r="W26" s="436"/>
      <c r="X26" s="436"/>
      <c r="Y26" s="436"/>
      <c r="Z26" s="436"/>
      <c r="AA26" s="436"/>
      <c r="AB26" s="437"/>
      <c r="AD26" s="431" t="s">
        <v>173</v>
      </c>
      <c r="AE26" s="432"/>
      <c r="AF26" s="432"/>
      <c r="AG26" s="432"/>
      <c r="AH26" s="432"/>
      <c r="AI26" s="432"/>
      <c r="AJ26" s="432"/>
      <c r="AK26" s="432"/>
      <c r="AL26" s="432"/>
      <c r="AM26" s="432"/>
      <c r="AN26" s="448"/>
      <c r="AO26" s="449"/>
      <c r="AP26" s="449"/>
      <c r="AQ26" s="449"/>
      <c r="AR26" s="449"/>
      <c r="AS26" s="449"/>
      <c r="AT26" s="449"/>
      <c r="AU26" s="449"/>
      <c r="AV26" s="450"/>
    </row>
    <row r="27" spans="4:48" ht="12" customHeight="1" thickBot="1" x14ac:dyDescent="0.3">
      <c r="D27" s="433"/>
      <c r="E27" s="434"/>
      <c r="F27" s="434"/>
      <c r="G27" s="434"/>
      <c r="H27" s="434"/>
      <c r="I27" s="434"/>
      <c r="J27" s="434"/>
      <c r="K27" s="434"/>
      <c r="L27" s="434"/>
      <c r="M27" s="434"/>
      <c r="N27" s="438"/>
      <c r="O27" s="438"/>
      <c r="P27" s="438"/>
      <c r="Q27" s="438"/>
      <c r="R27" s="438"/>
      <c r="S27" s="438"/>
      <c r="T27" s="438"/>
      <c r="U27" s="438"/>
      <c r="V27" s="438"/>
      <c r="W27" s="438"/>
      <c r="X27" s="438"/>
      <c r="Y27" s="438"/>
      <c r="Z27" s="438"/>
      <c r="AA27" s="438"/>
      <c r="AB27" s="439"/>
      <c r="AD27" s="433"/>
      <c r="AE27" s="434"/>
      <c r="AF27" s="434"/>
      <c r="AG27" s="434"/>
      <c r="AH27" s="434"/>
      <c r="AI27" s="434"/>
      <c r="AJ27" s="434"/>
      <c r="AK27" s="434"/>
      <c r="AL27" s="434"/>
      <c r="AM27" s="434"/>
      <c r="AN27" s="451"/>
      <c r="AO27" s="452"/>
      <c r="AP27" s="452"/>
      <c r="AQ27" s="452"/>
      <c r="AR27" s="452"/>
      <c r="AS27" s="452"/>
      <c r="AT27" s="452"/>
      <c r="AU27" s="452"/>
      <c r="AV27" s="453"/>
    </row>
    <row r="28" spans="4:48" ht="12" customHeight="1" thickBot="1" x14ac:dyDescent="0.3">
      <c r="N28" s="85"/>
      <c r="O28" s="85"/>
      <c r="P28" s="85"/>
      <c r="Q28" s="85"/>
      <c r="R28" s="85"/>
      <c r="S28" s="85"/>
      <c r="T28" s="85"/>
      <c r="U28" s="85"/>
      <c r="V28" s="85"/>
      <c r="W28" s="85"/>
      <c r="X28" s="85"/>
      <c r="Y28" s="85"/>
      <c r="Z28" s="85"/>
      <c r="AA28" s="85"/>
      <c r="AB28" s="85"/>
      <c r="AN28" s="85"/>
      <c r="AO28" s="85"/>
      <c r="AP28" s="85"/>
      <c r="AQ28" s="85"/>
      <c r="AR28" s="85"/>
      <c r="AS28" s="85"/>
      <c r="AT28" s="85"/>
      <c r="AU28" s="85"/>
      <c r="AV28" s="85"/>
    </row>
    <row r="29" spans="4:48" ht="12" customHeight="1" x14ac:dyDescent="0.25">
      <c r="D29" s="431" t="s">
        <v>170</v>
      </c>
      <c r="E29" s="432"/>
      <c r="F29" s="432"/>
      <c r="G29" s="432"/>
      <c r="H29" s="432"/>
      <c r="I29" s="432"/>
      <c r="J29" s="432"/>
      <c r="K29" s="432"/>
      <c r="L29" s="432"/>
      <c r="M29" s="432"/>
      <c r="N29" s="436"/>
      <c r="O29" s="436"/>
      <c r="P29" s="436"/>
      <c r="Q29" s="436"/>
      <c r="R29" s="436"/>
      <c r="S29" s="436"/>
      <c r="T29" s="436"/>
      <c r="U29" s="436"/>
      <c r="V29" s="436"/>
      <c r="W29" s="436"/>
      <c r="X29" s="436"/>
      <c r="Y29" s="436"/>
      <c r="Z29" s="436"/>
      <c r="AA29" s="436"/>
      <c r="AB29" s="437"/>
      <c r="AD29" s="431" t="s">
        <v>174</v>
      </c>
      <c r="AE29" s="432"/>
      <c r="AF29" s="432"/>
      <c r="AG29" s="432"/>
      <c r="AH29" s="432"/>
      <c r="AI29" s="432"/>
      <c r="AJ29" s="432"/>
      <c r="AK29" s="432"/>
      <c r="AL29" s="432"/>
      <c r="AM29" s="432"/>
      <c r="AN29" s="448"/>
      <c r="AO29" s="449"/>
      <c r="AP29" s="449"/>
      <c r="AQ29" s="449"/>
      <c r="AR29" s="449"/>
      <c r="AS29" s="449"/>
      <c r="AT29" s="449"/>
      <c r="AU29" s="449"/>
      <c r="AV29" s="450"/>
    </row>
    <row r="30" spans="4:48" ht="12" customHeight="1" thickBot="1" x14ac:dyDescent="0.3">
      <c r="D30" s="433"/>
      <c r="E30" s="434"/>
      <c r="F30" s="434"/>
      <c r="G30" s="434"/>
      <c r="H30" s="434"/>
      <c r="I30" s="434"/>
      <c r="J30" s="434"/>
      <c r="K30" s="434"/>
      <c r="L30" s="434"/>
      <c r="M30" s="434"/>
      <c r="N30" s="438"/>
      <c r="O30" s="438"/>
      <c r="P30" s="438"/>
      <c r="Q30" s="438"/>
      <c r="R30" s="438"/>
      <c r="S30" s="438"/>
      <c r="T30" s="438"/>
      <c r="U30" s="438"/>
      <c r="V30" s="438"/>
      <c r="W30" s="438"/>
      <c r="X30" s="438"/>
      <c r="Y30" s="438"/>
      <c r="Z30" s="438"/>
      <c r="AA30" s="438"/>
      <c r="AB30" s="439"/>
      <c r="AD30" s="433"/>
      <c r="AE30" s="434"/>
      <c r="AF30" s="434"/>
      <c r="AG30" s="434"/>
      <c r="AH30" s="434"/>
      <c r="AI30" s="434"/>
      <c r="AJ30" s="434"/>
      <c r="AK30" s="434"/>
      <c r="AL30" s="434"/>
      <c r="AM30" s="434"/>
      <c r="AN30" s="451"/>
      <c r="AO30" s="452"/>
      <c r="AP30" s="452"/>
      <c r="AQ30" s="452"/>
      <c r="AR30" s="452"/>
      <c r="AS30" s="452"/>
      <c r="AT30" s="452"/>
      <c r="AU30" s="452"/>
      <c r="AV30" s="453"/>
    </row>
    <row r="31" spans="4:48" ht="12" customHeight="1" thickBot="1" x14ac:dyDescent="0.3">
      <c r="D31" s="73"/>
      <c r="E31" s="73"/>
      <c r="F31" s="73"/>
      <c r="G31" s="73"/>
      <c r="H31" s="73"/>
      <c r="I31" s="73"/>
      <c r="J31" s="73"/>
      <c r="K31" s="73"/>
      <c r="L31" s="73"/>
      <c r="M31" s="73"/>
      <c r="N31" s="86"/>
      <c r="O31" s="86"/>
      <c r="P31" s="86"/>
      <c r="Q31" s="86"/>
      <c r="R31" s="86"/>
      <c r="S31" s="86"/>
      <c r="T31" s="86"/>
      <c r="U31" s="86"/>
      <c r="V31" s="86"/>
      <c r="W31" s="86"/>
      <c r="X31" s="86"/>
      <c r="Y31" s="86"/>
      <c r="Z31" s="86"/>
      <c r="AA31" s="86"/>
      <c r="AB31" s="86"/>
      <c r="AC31" s="73"/>
      <c r="AD31" s="73"/>
      <c r="AE31" s="73"/>
      <c r="AF31" s="73"/>
      <c r="AG31" s="73"/>
      <c r="AH31" s="73"/>
      <c r="AI31" s="73"/>
      <c r="AJ31" s="73"/>
      <c r="AK31" s="73"/>
      <c r="AL31" s="73"/>
      <c r="AM31" s="73"/>
      <c r="AN31" s="86"/>
      <c r="AO31" s="86"/>
      <c r="AP31" s="86"/>
      <c r="AQ31" s="85"/>
      <c r="AR31" s="85"/>
      <c r="AS31" s="85"/>
      <c r="AT31" s="85"/>
      <c r="AU31" s="85"/>
      <c r="AV31" s="85"/>
    </row>
    <row r="32" spans="4:48" ht="12" customHeight="1" x14ac:dyDescent="0.25">
      <c r="D32" s="431" t="s">
        <v>176</v>
      </c>
      <c r="E32" s="432"/>
      <c r="F32" s="432"/>
      <c r="G32" s="432"/>
      <c r="H32" s="432"/>
      <c r="I32" s="432"/>
      <c r="J32" s="432"/>
      <c r="K32" s="432"/>
      <c r="L32" s="432"/>
      <c r="M32" s="432"/>
      <c r="N32" s="447"/>
      <c r="O32" s="436"/>
      <c r="P32" s="436"/>
      <c r="Q32" s="436"/>
      <c r="R32" s="436"/>
      <c r="S32" s="436"/>
      <c r="T32" s="436"/>
      <c r="U32" s="436"/>
      <c r="V32" s="436"/>
      <c r="W32" s="436"/>
      <c r="X32" s="436"/>
      <c r="Y32" s="436"/>
      <c r="Z32" s="436"/>
      <c r="AA32" s="436"/>
      <c r="AB32" s="437"/>
      <c r="AC32" s="73"/>
      <c r="AD32" s="431" t="s">
        <v>175</v>
      </c>
      <c r="AE32" s="432"/>
      <c r="AF32" s="432"/>
      <c r="AG32" s="432"/>
      <c r="AH32" s="432"/>
      <c r="AI32" s="432"/>
      <c r="AJ32" s="432"/>
      <c r="AK32" s="432"/>
      <c r="AL32" s="432"/>
      <c r="AM32" s="432"/>
      <c r="AN32" s="454"/>
      <c r="AO32" s="455"/>
      <c r="AP32" s="455"/>
      <c r="AQ32" s="455"/>
      <c r="AR32" s="455"/>
      <c r="AS32" s="455"/>
      <c r="AT32" s="455"/>
      <c r="AU32" s="455"/>
      <c r="AV32" s="456"/>
    </row>
    <row r="33" spans="1:48" ht="12" customHeight="1" thickBot="1" x14ac:dyDescent="0.3">
      <c r="D33" s="433"/>
      <c r="E33" s="434"/>
      <c r="F33" s="434"/>
      <c r="G33" s="434"/>
      <c r="H33" s="434"/>
      <c r="I33" s="434"/>
      <c r="J33" s="434"/>
      <c r="K33" s="434"/>
      <c r="L33" s="434"/>
      <c r="M33" s="434"/>
      <c r="N33" s="438"/>
      <c r="O33" s="438"/>
      <c r="P33" s="438"/>
      <c r="Q33" s="438"/>
      <c r="R33" s="438"/>
      <c r="S33" s="438"/>
      <c r="T33" s="438"/>
      <c r="U33" s="438"/>
      <c r="V33" s="438"/>
      <c r="W33" s="438"/>
      <c r="X33" s="438"/>
      <c r="Y33" s="438"/>
      <c r="Z33" s="438"/>
      <c r="AA33" s="438"/>
      <c r="AB33" s="439"/>
      <c r="AC33" s="73"/>
      <c r="AD33" s="433"/>
      <c r="AE33" s="434"/>
      <c r="AF33" s="434"/>
      <c r="AG33" s="434"/>
      <c r="AH33" s="434"/>
      <c r="AI33" s="434"/>
      <c r="AJ33" s="434"/>
      <c r="AK33" s="434"/>
      <c r="AL33" s="434"/>
      <c r="AM33" s="434"/>
      <c r="AN33" s="457"/>
      <c r="AO33" s="458"/>
      <c r="AP33" s="458"/>
      <c r="AQ33" s="458"/>
      <c r="AR33" s="458"/>
      <c r="AS33" s="458"/>
      <c r="AT33" s="458"/>
      <c r="AU33" s="458"/>
      <c r="AV33" s="459"/>
    </row>
    <row r="34" spans="1:48" ht="12" customHeight="1" thickBot="1" x14ac:dyDescent="0.3">
      <c r="N34" s="85"/>
      <c r="O34" s="85"/>
      <c r="P34" s="85"/>
      <c r="Q34" s="85"/>
      <c r="R34" s="85"/>
      <c r="S34" s="85"/>
      <c r="T34" s="85"/>
      <c r="U34" s="85"/>
      <c r="V34" s="85"/>
      <c r="W34" s="85"/>
      <c r="X34" s="85"/>
      <c r="Y34" s="85"/>
      <c r="Z34" s="85"/>
      <c r="AA34" s="85"/>
      <c r="AB34" s="85"/>
      <c r="AN34" s="85"/>
      <c r="AO34" s="85"/>
      <c r="AP34" s="85"/>
      <c r="AQ34" s="85"/>
      <c r="AR34" s="85"/>
      <c r="AS34" s="85"/>
      <c r="AT34" s="85"/>
      <c r="AU34" s="85"/>
      <c r="AV34" s="85"/>
    </row>
    <row r="35" spans="1:48" ht="12" customHeight="1" x14ac:dyDescent="0.25">
      <c r="D35" s="431" t="s">
        <v>43</v>
      </c>
      <c r="E35" s="432"/>
      <c r="F35" s="432"/>
      <c r="G35" s="432"/>
      <c r="H35" s="432"/>
      <c r="I35" s="432"/>
      <c r="J35" s="432"/>
      <c r="K35" s="432"/>
      <c r="L35" s="432"/>
      <c r="M35" s="432"/>
      <c r="N35" s="436"/>
      <c r="O35" s="436"/>
      <c r="P35" s="436"/>
      <c r="Q35" s="436"/>
      <c r="R35" s="436"/>
      <c r="S35" s="436"/>
      <c r="T35" s="436"/>
      <c r="U35" s="436"/>
      <c r="V35" s="436"/>
      <c r="W35" s="436"/>
      <c r="X35" s="436"/>
      <c r="Y35" s="436"/>
      <c r="Z35" s="436"/>
      <c r="AA35" s="436"/>
      <c r="AB35" s="437"/>
      <c r="AD35" s="431" t="s">
        <v>254</v>
      </c>
      <c r="AE35" s="432"/>
      <c r="AF35" s="432"/>
      <c r="AG35" s="432"/>
      <c r="AH35" s="432"/>
      <c r="AI35" s="432"/>
      <c r="AJ35" s="432"/>
      <c r="AK35" s="432"/>
      <c r="AL35" s="432"/>
      <c r="AM35" s="432"/>
      <c r="AN35" s="441"/>
      <c r="AO35" s="442"/>
      <c r="AP35" s="442"/>
      <c r="AQ35" s="442"/>
      <c r="AR35" s="442"/>
      <c r="AS35" s="442"/>
      <c r="AT35" s="442"/>
      <c r="AU35" s="442"/>
      <c r="AV35" s="443"/>
    </row>
    <row r="36" spans="1:48" ht="12" customHeight="1" thickBot="1" x14ac:dyDescent="0.3">
      <c r="D36" s="433"/>
      <c r="E36" s="434"/>
      <c r="F36" s="434"/>
      <c r="G36" s="434"/>
      <c r="H36" s="434"/>
      <c r="I36" s="434"/>
      <c r="J36" s="434"/>
      <c r="K36" s="434"/>
      <c r="L36" s="434"/>
      <c r="M36" s="434"/>
      <c r="N36" s="438"/>
      <c r="O36" s="438"/>
      <c r="P36" s="438"/>
      <c r="Q36" s="438"/>
      <c r="R36" s="438"/>
      <c r="S36" s="438"/>
      <c r="T36" s="438"/>
      <c r="U36" s="438"/>
      <c r="V36" s="438"/>
      <c r="W36" s="438"/>
      <c r="X36" s="438"/>
      <c r="Y36" s="438"/>
      <c r="Z36" s="438"/>
      <c r="AA36" s="438"/>
      <c r="AB36" s="439"/>
      <c r="AD36" s="433"/>
      <c r="AE36" s="434"/>
      <c r="AF36" s="434"/>
      <c r="AG36" s="434"/>
      <c r="AH36" s="434"/>
      <c r="AI36" s="434"/>
      <c r="AJ36" s="434"/>
      <c r="AK36" s="434"/>
      <c r="AL36" s="434"/>
      <c r="AM36" s="434"/>
      <c r="AN36" s="444"/>
      <c r="AO36" s="445"/>
      <c r="AP36" s="445"/>
      <c r="AQ36" s="445"/>
      <c r="AR36" s="445"/>
      <c r="AS36" s="445"/>
      <c r="AT36" s="445"/>
      <c r="AU36" s="445"/>
      <c r="AV36" s="446"/>
    </row>
    <row r="37" spans="1:48" ht="12" customHeight="1" thickBot="1" x14ac:dyDescent="0.3">
      <c r="N37" s="85"/>
      <c r="O37" s="85"/>
      <c r="P37" s="85"/>
      <c r="Q37" s="85"/>
      <c r="R37" s="85"/>
      <c r="S37" s="85"/>
      <c r="T37" s="85"/>
      <c r="U37" s="85"/>
      <c r="V37" s="85"/>
      <c r="W37" s="85"/>
      <c r="X37" s="85"/>
      <c r="Y37" s="85"/>
      <c r="Z37" s="85"/>
      <c r="AA37" s="85"/>
      <c r="AB37" s="85"/>
    </row>
    <row r="38" spans="1:48" ht="12" customHeight="1" x14ac:dyDescent="0.25">
      <c r="D38" s="431" t="s">
        <v>172</v>
      </c>
      <c r="E38" s="432"/>
      <c r="F38" s="432"/>
      <c r="G38" s="432"/>
      <c r="H38" s="432"/>
      <c r="I38" s="432"/>
      <c r="J38" s="432"/>
      <c r="K38" s="432"/>
      <c r="L38" s="432"/>
      <c r="M38" s="432"/>
      <c r="N38" s="441"/>
      <c r="O38" s="442"/>
      <c r="P38" s="442"/>
      <c r="Q38" s="442"/>
      <c r="R38" s="442"/>
      <c r="S38" s="442"/>
      <c r="T38" s="442"/>
      <c r="U38" s="442"/>
      <c r="V38" s="442"/>
      <c r="W38" s="442"/>
      <c r="X38" s="442"/>
      <c r="Y38" s="442"/>
      <c r="Z38" s="442"/>
      <c r="AA38" s="442"/>
      <c r="AB38" s="443"/>
    </row>
    <row r="39" spans="1:48" ht="12" customHeight="1" thickBot="1" x14ac:dyDescent="0.3">
      <c r="D39" s="433"/>
      <c r="E39" s="434"/>
      <c r="F39" s="434"/>
      <c r="G39" s="434"/>
      <c r="H39" s="434"/>
      <c r="I39" s="434"/>
      <c r="J39" s="434"/>
      <c r="K39" s="434"/>
      <c r="L39" s="434"/>
      <c r="M39" s="434"/>
      <c r="N39" s="444"/>
      <c r="O39" s="445"/>
      <c r="P39" s="445"/>
      <c r="Q39" s="445"/>
      <c r="R39" s="445"/>
      <c r="S39" s="445"/>
      <c r="T39" s="445"/>
      <c r="U39" s="445"/>
      <c r="V39" s="445"/>
      <c r="W39" s="445"/>
      <c r="X39" s="445"/>
      <c r="Y39" s="445"/>
      <c r="Z39" s="445"/>
      <c r="AA39" s="445"/>
      <c r="AB39" s="446"/>
    </row>
    <row r="42" spans="1:48" ht="12" customHeight="1" thickBot="1" x14ac:dyDescent="0.3">
      <c r="A42" s="440" t="s">
        <v>171</v>
      </c>
      <c r="B42" s="440"/>
      <c r="C42" s="440"/>
      <c r="D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40"/>
      <c r="AO42" s="440"/>
      <c r="AP42" s="440"/>
      <c r="AQ42" s="440"/>
      <c r="AR42" s="440"/>
      <c r="AS42" s="440"/>
      <c r="AT42" s="440"/>
      <c r="AU42" s="440"/>
      <c r="AV42" s="440"/>
    </row>
    <row r="43" spans="1:48" ht="12" customHeight="1" thickTop="1" x14ac:dyDescent="0.25">
      <c r="A43" s="411"/>
      <c r="B43" s="411"/>
      <c r="C43" s="411"/>
      <c r="D43" s="412" t="str">
        <f>D1</f>
        <v>Appel à projets commun 2022</v>
      </c>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412"/>
      <c r="AJ43" s="412"/>
      <c r="AK43" s="412"/>
      <c r="AL43" s="412"/>
      <c r="AM43" s="412"/>
      <c r="AN43" s="460" t="s">
        <v>236</v>
      </c>
      <c r="AO43" s="461"/>
      <c r="AP43" s="461"/>
      <c r="AQ43" s="461"/>
      <c r="AR43" s="461"/>
      <c r="AS43" s="461"/>
      <c r="AT43" s="461"/>
      <c r="AU43" s="461"/>
      <c r="AV43" s="462"/>
    </row>
    <row r="44" spans="1:48" ht="12" customHeight="1" x14ac:dyDescent="0.25">
      <c r="A44" s="411"/>
      <c r="B44" s="411"/>
      <c r="C44" s="411"/>
      <c r="D44" s="412"/>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c r="AJ44" s="412"/>
      <c r="AK44" s="412"/>
      <c r="AL44" s="412"/>
      <c r="AM44" s="412"/>
      <c r="AN44" s="463"/>
      <c r="AO44" s="464"/>
      <c r="AP44" s="464"/>
      <c r="AQ44" s="464"/>
      <c r="AR44" s="464"/>
      <c r="AS44" s="464"/>
      <c r="AT44" s="464"/>
      <c r="AU44" s="464"/>
      <c r="AV44" s="465"/>
    </row>
    <row r="45" spans="1:48" ht="12" customHeight="1" thickBot="1" x14ac:dyDescent="0.3">
      <c r="A45" s="411"/>
      <c r="B45" s="411"/>
      <c r="C45" s="411"/>
      <c r="D45" s="412"/>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66"/>
      <c r="AO45" s="467"/>
      <c r="AP45" s="467"/>
      <c r="AQ45" s="467"/>
      <c r="AR45" s="467"/>
      <c r="AS45" s="467"/>
      <c r="AT45" s="467"/>
      <c r="AU45" s="467"/>
      <c r="AV45" s="468"/>
    </row>
    <row r="46" spans="1:48" ht="12" customHeight="1" thickTop="1" x14ac:dyDescent="0.25">
      <c r="D46" s="412" t="s">
        <v>59</v>
      </c>
      <c r="E46" s="412"/>
      <c r="F46" s="412"/>
      <c r="G46" s="412"/>
      <c r="H46" s="412"/>
      <c r="I46" s="412"/>
      <c r="J46" s="412"/>
      <c r="Q46" s="71"/>
      <c r="R46" s="71"/>
      <c r="S46" s="71"/>
      <c r="T46" s="71"/>
      <c r="U46" s="71"/>
      <c r="V46" s="71"/>
      <c r="W46" s="72"/>
      <c r="X46" s="72"/>
      <c r="Y46" s="72"/>
      <c r="Z46" s="72"/>
      <c r="AA46" s="72"/>
    </row>
    <row r="47" spans="1:48" ht="12" customHeight="1" thickBot="1" x14ac:dyDescent="0.3">
      <c r="D47" s="412"/>
      <c r="E47" s="412"/>
      <c r="F47" s="412"/>
      <c r="G47" s="412"/>
      <c r="H47" s="412"/>
      <c r="I47" s="412"/>
      <c r="J47" s="412"/>
    </row>
    <row r="48" spans="1:48" ht="12" customHeight="1" x14ac:dyDescent="0.25">
      <c r="D48" s="431" t="s">
        <v>177</v>
      </c>
      <c r="E48" s="432"/>
      <c r="F48" s="432"/>
      <c r="G48" s="432"/>
      <c r="H48" s="432"/>
      <c r="I48" s="432"/>
      <c r="J48" s="432"/>
      <c r="K48" s="432"/>
      <c r="L48" s="432"/>
      <c r="M48" s="432"/>
      <c r="N48" s="436"/>
      <c r="O48" s="436"/>
      <c r="P48" s="436"/>
      <c r="Q48" s="436"/>
      <c r="R48" s="436"/>
      <c r="S48" s="436"/>
      <c r="T48" s="436"/>
      <c r="U48" s="436"/>
      <c r="V48" s="436"/>
      <c r="W48" s="436"/>
      <c r="X48" s="436"/>
      <c r="Y48" s="436"/>
      <c r="Z48" s="436"/>
      <c r="AA48" s="436"/>
      <c r="AB48" s="437"/>
      <c r="AD48" s="431" t="s">
        <v>178</v>
      </c>
      <c r="AE48" s="432"/>
      <c r="AF48" s="432"/>
      <c r="AG48" s="432"/>
      <c r="AH48" s="432"/>
      <c r="AI48" s="432"/>
      <c r="AJ48" s="432"/>
      <c r="AK48" s="432"/>
      <c r="AL48" s="432"/>
      <c r="AM48" s="432"/>
      <c r="AN48" s="448"/>
      <c r="AO48" s="449"/>
      <c r="AP48" s="449"/>
      <c r="AQ48" s="449"/>
      <c r="AR48" s="449"/>
      <c r="AS48" s="449"/>
      <c r="AT48" s="449"/>
      <c r="AU48" s="449"/>
      <c r="AV48" s="450"/>
    </row>
    <row r="49" spans="4:48" ht="12" customHeight="1" thickBot="1" x14ac:dyDescent="0.3">
      <c r="D49" s="433"/>
      <c r="E49" s="434"/>
      <c r="F49" s="434"/>
      <c r="G49" s="434"/>
      <c r="H49" s="434"/>
      <c r="I49" s="434"/>
      <c r="J49" s="434"/>
      <c r="K49" s="434"/>
      <c r="L49" s="434"/>
      <c r="M49" s="434"/>
      <c r="N49" s="438"/>
      <c r="O49" s="438"/>
      <c r="P49" s="438"/>
      <c r="Q49" s="438"/>
      <c r="R49" s="438"/>
      <c r="S49" s="438"/>
      <c r="T49" s="438"/>
      <c r="U49" s="438"/>
      <c r="V49" s="438"/>
      <c r="W49" s="438"/>
      <c r="X49" s="438"/>
      <c r="Y49" s="438"/>
      <c r="Z49" s="438"/>
      <c r="AA49" s="438"/>
      <c r="AB49" s="439"/>
      <c r="AD49" s="433"/>
      <c r="AE49" s="434"/>
      <c r="AF49" s="434"/>
      <c r="AG49" s="434"/>
      <c r="AH49" s="434"/>
      <c r="AI49" s="434"/>
      <c r="AJ49" s="434"/>
      <c r="AK49" s="434"/>
      <c r="AL49" s="434"/>
      <c r="AM49" s="434"/>
      <c r="AN49" s="451"/>
      <c r="AO49" s="452"/>
      <c r="AP49" s="452"/>
      <c r="AQ49" s="452"/>
      <c r="AR49" s="452"/>
      <c r="AS49" s="452"/>
      <c r="AT49" s="452"/>
      <c r="AU49" s="452"/>
      <c r="AV49" s="453"/>
    </row>
    <row r="50" spans="4:48" ht="12" customHeight="1" thickBot="1" x14ac:dyDescent="0.3">
      <c r="N50" s="85"/>
      <c r="O50" s="85"/>
      <c r="P50" s="85"/>
      <c r="Q50" s="85"/>
      <c r="R50" s="85"/>
      <c r="S50" s="85"/>
      <c r="T50" s="85"/>
      <c r="U50" s="85"/>
      <c r="V50" s="85"/>
      <c r="W50" s="85"/>
      <c r="X50" s="85"/>
      <c r="Y50" s="85"/>
      <c r="Z50" s="85"/>
      <c r="AA50" s="85"/>
      <c r="AB50" s="85"/>
      <c r="AN50" s="85"/>
      <c r="AO50" s="85"/>
      <c r="AP50" s="85"/>
      <c r="AQ50" s="85"/>
      <c r="AR50" s="85"/>
      <c r="AS50" s="85"/>
      <c r="AT50" s="85"/>
      <c r="AU50" s="85"/>
      <c r="AV50" s="85"/>
    </row>
    <row r="51" spans="4:48" ht="12" customHeight="1" x14ac:dyDescent="0.25">
      <c r="D51" s="431" t="s">
        <v>179</v>
      </c>
      <c r="E51" s="432"/>
      <c r="F51" s="432"/>
      <c r="G51" s="432"/>
      <c r="H51" s="432"/>
      <c r="I51" s="432"/>
      <c r="J51" s="432"/>
      <c r="K51" s="432"/>
      <c r="L51" s="432"/>
      <c r="M51" s="432"/>
      <c r="N51" s="436"/>
      <c r="O51" s="436"/>
      <c r="P51" s="436"/>
      <c r="Q51" s="436"/>
      <c r="R51" s="436"/>
      <c r="S51" s="436"/>
      <c r="T51" s="436"/>
      <c r="U51" s="436"/>
      <c r="V51" s="436"/>
      <c r="W51" s="436"/>
      <c r="X51" s="436"/>
      <c r="Y51" s="436"/>
      <c r="Z51" s="436"/>
      <c r="AA51" s="436"/>
      <c r="AB51" s="437"/>
      <c r="AD51" s="431" t="s">
        <v>175</v>
      </c>
      <c r="AE51" s="432"/>
      <c r="AF51" s="432"/>
      <c r="AG51" s="432"/>
      <c r="AH51" s="432"/>
      <c r="AI51" s="432"/>
      <c r="AJ51" s="432"/>
      <c r="AK51" s="432"/>
      <c r="AL51" s="432"/>
      <c r="AM51" s="432"/>
      <c r="AN51" s="454"/>
      <c r="AO51" s="455"/>
      <c r="AP51" s="455"/>
      <c r="AQ51" s="455"/>
      <c r="AR51" s="455"/>
      <c r="AS51" s="455"/>
      <c r="AT51" s="455"/>
      <c r="AU51" s="455"/>
      <c r="AV51" s="456"/>
    </row>
    <row r="52" spans="4:48" ht="12" customHeight="1" thickBot="1" x14ac:dyDescent="0.3">
      <c r="D52" s="433"/>
      <c r="E52" s="434"/>
      <c r="F52" s="434"/>
      <c r="G52" s="434"/>
      <c r="H52" s="434"/>
      <c r="I52" s="434"/>
      <c r="J52" s="434"/>
      <c r="K52" s="434"/>
      <c r="L52" s="434"/>
      <c r="M52" s="434"/>
      <c r="N52" s="438"/>
      <c r="O52" s="438"/>
      <c r="P52" s="438"/>
      <c r="Q52" s="438"/>
      <c r="R52" s="438"/>
      <c r="S52" s="438"/>
      <c r="T52" s="438"/>
      <c r="U52" s="438"/>
      <c r="V52" s="438"/>
      <c r="W52" s="438"/>
      <c r="X52" s="438"/>
      <c r="Y52" s="438"/>
      <c r="Z52" s="438"/>
      <c r="AA52" s="438"/>
      <c r="AB52" s="439"/>
      <c r="AD52" s="433"/>
      <c r="AE52" s="434"/>
      <c r="AF52" s="434"/>
      <c r="AG52" s="434"/>
      <c r="AH52" s="434"/>
      <c r="AI52" s="434"/>
      <c r="AJ52" s="434"/>
      <c r="AK52" s="434"/>
      <c r="AL52" s="434"/>
      <c r="AM52" s="434"/>
      <c r="AN52" s="457"/>
      <c r="AO52" s="458"/>
      <c r="AP52" s="458"/>
      <c r="AQ52" s="458"/>
      <c r="AR52" s="458"/>
      <c r="AS52" s="458"/>
      <c r="AT52" s="458"/>
      <c r="AU52" s="458"/>
      <c r="AV52" s="459"/>
    </row>
    <row r="53" spans="4:48" ht="12" customHeight="1" thickBot="1" x14ac:dyDescent="0.3">
      <c r="N53" s="85"/>
      <c r="O53" s="85"/>
      <c r="P53" s="85"/>
      <c r="Q53" s="85"/>
      <c r="R53" s="85"/>
      <c r="S53" s="85"/>
      <c r="T53" s="85"/>
      <c r="U53" s="85"/>
      <c r="V53" s="85"/>
      <c r="W53" s="85"/>
      <c r="X53" s="85"/>
      <c r="Y53" s="85"/>
      <c r="Z53" s="85"/>
      <c r="AA53" s="85"/>
      <c r="AB53" s="85"/>
      <c r="AN53" s="85"/>
      <c r="AO53" s="85"/>
      <c r="AP53" s="85"/>
      <c r="AQ53" s="85"/>
      <c r="AR53" s="85"/>
      <c r="AS53" s="85"/>
      <c r="AT53" s="85"/>
      <c r="AU53" s="85"/>
      <c r="AV53" s="85"/>
    </row>
    <row r="54" spans="4:48" ht="12" customHeight="1" x14ac:dyDescent="0.25">
      <c r="D54" s="431" t="s">
        <v>176</v>
      </c>
      <c r="E54" s="432"/>
      <c r="F54" s="432"/>
      <c r="G54" s="432"/>
      <c r="H54" s="432"/>
      <c r="I54" s="432"/>
      <c r="J54" s="432"/>
      <c r="K54" s="432"/>
      <c r="L54" s="432"/>
      <c r="M54" s="432"/>
      <c r="N54" s="447"/>
      <c r="O54" s="436"/>
      <c r="P54" s="436"/>
      <c r="Q54" s="436"/>
      <c r="R54" s="436"/>
      <c r="S54" s="436"/>
      <c r="T54" s="436"/>
      <c r="U54" s="436"/>
      <c r="V54" s="436"/>
      <c r="W54" s="436"/>
      <c r="X54" s="436"/>
      <c r="Y54" s="436"/>
      <c r="Z54" s="436"/>
      <c r="AA54" s="436"/>
      <c r="AB54" s="437"/>
      <c r="AN54" s="85"/>
      <c r="AO54" s="85"/>
      <c r="AP54" s="85"/>
      <c r="AQ54" s="85"/>
      <c r="AR54" s="85"/>
      <c r="AS54" s="85"/>
      <c r="AT54" s="85"/>
      <c r="AU54" s="85"/>
      <c r="AV54" s="85"/>
    </row>
    <row r="55" spans="4:48" ht="12" customHeight="1" thickBot="1" x14ac:dyDescent="0.3">
      <c r="D55" s="433"/>
      <c r="E55" s="434"/>
      <c r="F55" s="434"/>
      <c r="G55" s="434"/>
      <c r="H55" s="434"/>
      <c r="I55" s="434"/>
      <c r="J55" s="434"/>
      <c r="K55" s="434"/>
      <c r="L55" s="434"/>
      <c r="M55" s="434"/>
      <c r="N55" s="438"/>
      <c r="O55" s="438"/>
      <c r="P55" s="438"/>
      <c r="Q55" s="438"/>
      <c r="R55" s="438"/>
      <c r="S55" s="438"/>
      <c r="T55" s="438"/>
      <c r="U55" s="438"/>
      <c r="V55" s="438"/>
      <c r="W55" s="438"/>
      <c r="X55" s="438"/>
      <c r="Y55" s="438"/>
      <c r="Z55" s="438"/>
      <c r="AA55" s="438"/>
      <c r="AB55" s="439"/>
      <c r="AN55" s="85"/>
      <c r="AO55" s="85"/>
      <c r="AP55" s="85"/>
      <c r="AQ55" s="85"/>
      <c r="AR55" s="85"/>
      <c r="AS55" s="85"/>
      <c r="AT55" s="85"/>
      <c r="AU55" s="85"/>
      <c r="AV55" s="85"/>
    </row>
    <row r="56" spans="4:48" ht="12" customHeight="1" x14ac:dyDescent="0.25">
      <c r="AN56" s="85"/>
      <c r="AO56" s="85"/>
      <c r="AP56" s="85"/>
      <c r="AQ56" s="85"/>
      <c r="AR56" s="85"/>
      <c r="AS56" s="85"/>
      <c r="AT56" s="85"/>
      <c r="AU56" s="85"/>
      <c r="AV56" s="85"/>
    </row>
    <row r="57" spans="4:48" ht="12" customHeight="1" x14ac:dyDescent="0.25">
      <c r="D57" s="413" t="s">
        <v>60</v>
      </c>
      <c r="E57" s="413"/>
      <c r="F57" s="413"/>
      <c r="G57" s="413"/>
      <c r="H57" s="413"/>
      <c r="I57" s="413"/>
      <c r="J57" s="413"/>
      <c r="K57" s="413"/>
      <c r="L57" s="413"/>
      <c r="Q57" s="71"/>
      <c r="R57" s="71"/>
      <c r="S57" s="71"/>
      <c r="T57" s="71"/>
      <c r="U57" s="71"/>
      <c r="V57" s="71"/>
      <c r="W57" s="72"/>
      <c r="X57" s="72"/>
      <c r="Y57" s="72"/>
      <c r="Z57" s="72"/>
      <c r="AA57" s="72"/>
      <c r="AN57" s="85"/>
      <c r="AO57" s="85"/>
      <c r="AP57" s="85"/>
      <c r="AQ57" s="85"/>
      <c r="AR57" s="85"/>
      <c r="AS57" s="85"/>
      <c r="AT57" s="85"/>
      <c r="AU57" s="85"/>
      <c r="AV57" s="85"/>
    </row>
    <row r="58" spans="4:48" ht="12" customHeight="1" thickBot="1" x14ac:dyDescent="0.3">
      <c r="D58" s="435"/>
      <c r="E58" s="435"/>
      <c r="F58" s="435"/>
      <c r="G58" s="435"/>
      <c r="H58" s="435"/>
      <c r="I58" s="435"/>
      <c r="J58" s="435"/>
      <c r="K58" s="435"/>
      <c r="L58" s="435"/>
      <c r="AN58" s="85"/>
      <c r="AO58" s="85"/>
      <c r="AP58" s="85"/>
      <c r="AQ58" s="85"/>
      <c r="AR58" s="85"/>
      <c r="AS58" s="85"/>
      <c r="AT58" s="85"/>
      <c r="AU58" s="85"/>
      <c r="AV58" s="85"/>
    </row>
    <row r="59" spans="4:48" ht="12" customHeight="1" x14ac:dyDescent="0.25">
      <c r="D59" s="431" t="s">
        <v>177</v>
      </c>
      <c r="E59" s="432"/>
      <c r="F59" s="432"/>
      <c r="G59" s="432"/>
      <c r="H59" s="432"/>
      <c r="I59" s="432"/>
      <c r="J59" s="432"/>
      <c r="K59" s="432"/>
      <c r="L59" s="432"/>
      <c r="M59" s="432"/>
      <c r="N59" s="436"/>
      <c r="O59" s="436"/>
      <c r="P59" s="436"/>
      <c r="Q59" s="436"/>
      <c r="R59" s="436"/>
      <c r="S59" s="436"/>
      <c r="T59" s="436"/>
      <c r="U59" s="436"/>
      <c r="V59" s="436"/>
      <c r="W59" s="436"/>
      <c r="X59" s="436"/>
      <c r="Y59" s="436"/>
      <c r="Z59" s="436"/>
      <c r="AA59" s="436"/>
      <c r="AB59" s="437"/>
      <c r="AD59" s="431" t="s">
        <v>178</v>
      </c>
      <c r="AE59" s="432"/>
      <c r="AF59" s="432"/>
      <c r="AG59" s="432"/>
      <c r="AH59" s="432"/>
      <c r="AI59" s="432"/>
      <c r="AJ59" s="432"/>
      <c r="AK59" s="432"/>
      <c r="AL59" s="432"/>
      <c r="AM59" s="432"/>
      <c r="AN59" s="448"/>
      <c r="AO59" s="449"/>
      <c r="AP59" s="449"/>
      <c r="AQ59" s="449"/>
      <c r="AR59" s="449"/>
      <c r="AS59" s="449"/>
      <c r="AT59" s="449"/>
      <c r="AU59" s="449"/>
      <c r="AV59" s="450"/>
    </row>
    <row r="60" spans="4:48" ht="12" customHeight="1" thickBot="1" x14ac:dyDescent="0.3">
      <c r="D60" s="433"/>
      <c r="E60" s="434"/>
      <c r="F60" s="434"/>
      <c r="G60" s="434"/>
      <c r="H60" s="434"/>
      <c r="I60" s="434"/>
      <c r="J60" s="434"/>
      <c r="K60" s="434"/>
      <c r="L60" s="434"/>
      <c r="M60" s="434"/>
      <c r="N60" s="438"/>
      <c r="O60" s="438"/>
      <c r="P60" s="438"/>
      <c r="Q60" s="438"/>
      <c r="R60" s="438"/>
      <c r="S60" s="438"/>
      <c r="T60" s="438"/>
      <c r="U60" s="438"/>
      <c r="V60" s="438"/>
      <c r="W60" s="438"/>
      <c r="X60" s="438"/>
      <c r="Y60" s="438"/>
      <c r="Z60" s="438"/>
      <c r="AA60" s="438"/>
      <c r="AB60" s="439"/>
      <c r="AD60" s="433"/>
      <c r="AE60" s="434"/>
      <c r="AF60" s="434"/>
      <c r="AG60" s="434"/>
      <c r="AH60" s="434"/>
      <c r="AI60" s="434"/>
      <c r="AJ60" s="434"/>
      <c r="AK60" s="434"/>
      <c r="AL60" s="434"/>
      <c r="AM60" s="434"/>
      <c r="AN60" s="451"/>
      <c r="AO60" s="452"/>
      <c r="AP60" s="452"/>
      <c r="AQ60" s="452"/>
      <c r="AR60" s="452"/>
      <c r="AS60" s="452"/>
      <c r="AT60" s="452"/>
      <c r="AU60" s="452"/>
      <c r="AV60" s="453"/>
    </row>
    <row r="61" spans="4:48" ht="12" customHeight="1" thickBot="1" x14ac:dyDescent="0.3">
      <c r="N61" s="85"/>
      <c r="O61" s="85"/>
      <c r="P61" s="85"/>
      <c r="Q61" s="85"/>
      <c r="R61" s="85"/>
      <c r="S61" s="85"/>
      <c r="T61" s="85"/>
      <c r="U61" s="85"/>
      <c r="V61" s="85"/>
      <c r="W61" s="85"/>
      <c r="X61" s="85"/>
      <c r="Y61" s="85"/>
      <c r="Z61" s="85"/>
      <c r="AA61" s="85"/>
      <c r="AB61" s="85"/>
      <c r="AN61" s="85"/>
      <c r="AO61" s="85"/>
      <c r="AP61" s="85"/>
      <c r="AQ61" s="85"/>
      <c r="AR61" s="85"/>
      <c r="AS61" s="85"/>
      <c r="AT61" s="85"/>
      <c r="AU61" s="85"/>
      <c r="AV61" s="85"/>
    </row>
    <row r="62" spans="4:48" ht="12" customHeight="1" x14ac:dyDescent="0.25">
      <c r="D62" s="431" t="s">
        <v>179</v>
      </c>
      <c r="E62" s="432"/>
      <c r="F62" s="432"/>
      <c r="G62" s="432"/>
      <c r="H62" s="432"/>
      <c r="I62" s="432"/>
      <c r="J62" s="432"/>
      <c r="K62" s="432"/>
      <c r="L62" s="432"/>
      <c r="M62" s="432"/>
      <c r="N62" s="436"/>
      <c r="O62" s="436"/>
      <c r="P62" s="436"/>
      <c r="Q62" s="436"/>
      <c r="R62" s="436"/>
      <c r="S62" s="436"/>
      <c r="T62" s="436"/>
      <c r="U62" s="436"/>
      <c r="V62" s="436"/>
      <c r="W62" s="436"/>
      <c r="X62" s="436"/>
      <c r="Y62" s="436"/>
      <c r="Z62" s="436"/>
      <c r="AA62" s="436"/>
      <c r="AB62" s="437"/>
      <c r="AD62" s="431" t="s">
        <v>175</v>
      </c>
      <c r="AE62" s="432"/>
      <c r="AF62" s="432"/>
      <c r="AG62" s="432"/>
      <c r="AH62" s="432"/>
      <c r="AI62" s="432"/>
      <c r="AJ62" s="432"/>
      <c r="AK62" s="432"/>
      <c r="AL62" s="432"/>
      <c r="AM62" s="432"/>
      <c r="AN62" s="454"/>
      <c r="AO62" s="455"/>
      <c r="AP62" s="455"/>
      <c r="AQ62" s="455"/>
      <c r="AR62" s="455"/>
      <c r="AS62" s="455"/>
      <c r="AT62" s="455"/>
      <c r="AU62" s="455"/>
      <c r="AV62" s="456"/>
    </row>
    <row r="63" spans="4:48" ht="12" customHeight="1" thickBot="1" x14ac:dyDescent="0.3">
      <c r="D63" s="433"/>
      <c r="E63" s="434"/>
      <c r="F63" s="434"/>
      <c r="G63" s="434"/>
      <c r="H63" s="434"/>
      <c r="I63" s="434"/>
      <c r="J63" s="434"/>
      <c r="K63" s="434"/>
      <c r="L63" s="434"/>
      <c r="M63" s="434"/>
      <c r="N63" s="438"/>
      <c r="O63" s="438"/>
      <c r="P63" s="438"/>
      <c r="Q63" s="438"/>
      <c r="R63" s="438"/>
      <c r="S63" s="438"/>
      <c r="T63" s="438"/>
      <c r="U63" s="438"/>
      <c r="V63" s="438"/>
      <c r="W63" s="438"/>
      <c r="X63" s="438"/>
      <c r="Y63" s="438"/>
      <c r="Z63" s="438"/>
      <c r="AA63" s="438"/>
      <c r="AB63" s="439"/>
      <c r="AD63" s="433"/>
      <c r="AE63" s="434"/>
      <c r="AF63" s="434"/>
      <c r="AG63" s="434"/>
      <c r="AH63" s="434"/>
      <c r="AI63" s="434"/>
      <c r="AJ63" s="434"/>
      <c r="AK63" s="434"/>
      <c r="AL63" s="434"/>
      <c r="AM63" s="434"/>
      <c r="AN63" s="457"/>
      <c r="AO63" s="458"/>
      <c r="AP63" s="458"/>
      <c r="AQ63" s="458"/>
      <c r="AR63" s="458"/>
      <c r="AS63" s="458"/>
      <c r="AT63" s="458"/>
      <c r="AU63" s="458"/>
      <c r="AV63" s="459"/>
    </row>
    <row r="64" spans="4:48" ht="12" customHeight="1" thickBot="1" x14ac:dyDescent="0.3">
      <c r="N64" s="85"/>
      <c r="O64" s="85"/>
      <c r="P64" s="85"/>
      <c r="Q64" s="85"/>
      <c r="R64" s="85"/>
      <c r="S64" s="85"/>
      <c r="T64" s="85"/>
      <c r="U64" s="85"/>
      <c r="V64" s="85"/>
      <c r="W64" s="85"/>
      <c r="X64" s="85"/>
      <c r="Y64" s="85"/>
      <c r="Z64" s="85"/>
      <c r="AA64" s="85"/>
      <c r="AB64" s="85"/>
    </row>
    <row r="65" spans="4:61" ht="12" customHeight="1" x14ac:dyDescent="0.25">
      <c r="D65" s="431" t="s">
        <v>176</v>
      </c>
      <c r="E65" s="432"/>
      <c r="F65" s="432"/>
      <c r="G65" s="432"/>
      <c r="H65" s="432"/>
      <c r="I65" s="432"/>
      <c r="J65" s="432"/>
      <c r="K65" s="432"/>
      <c r="L65" s="432"/>
      <c r="M65" s="432"/>
      <c r="N65" s="447"/>
      <c r="O65" s="436"/>
      <c r="P65" s="436"/>
      <c r="Q65" s="436"/>
      <c r="R65" s="436"/>
      <c r="S65" s="436"/>
      <c r="T65" s="436"/>
      <c r="U65" s="436"/>
      <c r="V65" s="436"/>
      <c r="W65" s="436"/>
      <c r="X65" s="436"/>
      <c r="Y65" s="436"/>
      <c r="Z65" s="436"/>
      <c r="AA65" s="436"/>
      <c r="AB65" s="437"/>
    </row>
    <row r="66" spans="4:61" ht="12" customHeight="1" thickBot="1" x14ac:dyDescent="0.3">
      <c r="D66" s="433"/>
      <c r="E66" s="434"/>
      <c r="F66" s="434"/>
      <c r="G66" s="434"/>
      <c r="H66" s="434"/>
      <c r="I66" s="434"/>
      <c r="J66" s="434"/>
      <c r="K66" s="434"/>
      <c r="L66" s="434"/>
      <c r="M66" s="434"/>
      <c r="N66" s="438"/>
      <c r="O66" s="438"/>
      <c r="P66" s="438"/>
      <c r="Q66" s="438"/>
      <c r="R66" s="438"/>
      <c r="S66" s="438"/>
      <c r="T66" s="438"/>
      <c r="U66" s="438"/>
      <c r="V66" s="438"/>
      <c r="W66" s="438"/>
      <c r="X66" s="438"/>
      <c r="Y66" s="438"/>
      <c r="Z66" s="438"/>
      <c r="AA66" s="438"/>
      <c r="AB66" s="439"/>
    </row>
    <row r="68" spans="4:61" ht="12" customHeight="1" x14ac:dyDescent="0.25">
      <c r="D68" s="413" t="s">
        <v>935</v>
      </c>
      <c r="E68" s="413"/>
      <c r="F68" s="413"/>
      <c r="G68" s="413"/>
      <c r="H68" s="413"/>
      <c r="I68" s="413"/>
      <c r="J68" s="413"/>
      <c r="K68" s="413"/>
      <c r="L68" s="413"/>
      <c r="M68" s="413"/>
      <c r="N68" s="413"/>
      <c r="O68" s="413"/>
      <c r="Q68" s="71"/>
      <c r="R68" s="71"/>
      <c r="S68" s="71"/>
      <c r="T68" s="71"/>
      <c r="U68" s="71"/>
      <c r="V68" s="71"/>
      <c r="W68" s="72"/>
      <c r="X68" s="72"/>
      <c r="Y68" s="72"/>
      <c r="Z68" s="72"/>
      <c r="AA68" s="72"/>
    </row>
    <row r="69" spans="4:61" ht="12" customHeight="1" thickBot="1" x14ac:dyDescent="0.3">
      <c r="D69" s="435"/>
      <c r="E69" s="435"/>
      <c r="F69" s="435"/>
      <c r="G69" s="435"/>
      <c r="H69" s="435"/>
      <c r="I69" s="435"/>
      <c r="J69" s="435"/>
      <c r="K69" s="435"/>
      <c r="L69" s="435"/>
      <c r="M69" s="435"/>
      <c r="N69" s="435"/>
      <c r="O69" s="435"/>
    </row>
    <row r="70" spans="4:61" ht="12" customHeight="1" x14ac:dyDescent="0.25">
      <c r="D70" s="431" t="s">
        <v>180</v>
      </c>
      <c r="E70" s="432"/>
      <c r="F70" s="432"/>
      <c r="G70" s="432"/>
      <c r="H70" s="432"/>
      <c r="I70" s="432"/>
      <c r="J70" s="432"/>
      <c r="K70" s="432"/>
      <c r="L70" s="432"/>
      <c r="M70" s="432"/>
      <c r="N70" s="474"/>
      <c r="O70" s="475"/>
      <c r="P70" s="475"/>
      <c r="Q70" s="475"/>
      <c r="R70" s="475"/>
      <c r="S70" s="475"/>
      <c r="T70" s="475"/>
      <c r="U70" s="475"/>
      <c r="V70" s="475"/>
      <c r="W70" s="475"/>
      <c r="X70" s="475"/>
      <c r="Y70" s="475"/>
      <c r="Z70" s="475"/>
      <c r="AA70" s="475"/>
      <c r="AB70" s="475"/>
      <c r="AC70" s="475"/>
      <c r="AD70" s="475"/>
      <c r="AE70" s="475"/>
      <c r="AF70" s="475"/>
      <c r="AG70" s="475"/>
      <c r="AH70" s="475"/>
      <c r="AI70" s="475"/>
      <c r="AJ70" s="475"/>
      <c r="AK70" s="475"/>
      <c r="AL70" s="475"/>
      <c r="AM70" s="475"/>
      <c r="AN70" s="475"/>
      <c r="AO70" s="475"/>
      <c r="AP70" s="475"/>
      <c r="AQ70" s="475"/>
      <c r="AR70" s="475"/>
      <c r="AS70" s="475"/>
      <c r="AT70" s="475"/>
      <c r="AU70" s="475"/>
      <c r="AV70" s="476"/>
    </row>
    <row r="71" spans="4:61" ht="12" customHeight="1" thickBot="1" x14ac:dyDescent="0.3">
      <c r="D71" s="433"/>
      <c r="E71" s="434"/>
      <c r="F71" s="434"/>
      <c r="G71" s="434"/>
      <c r="H71" s="434"/>
      <c r="I71" s="434"/>
      <c r="J71" s="434"/>
      <c r="K71" s="434"/>
      <c r="L71" s="434"/>
      <c r="M71" s="434"/>
      <c r="N71" s="477"/>
      <c r="O71" s="478"/>
      <c r="P71" s="478"/>
      <c r="Q71" s="478"/>
      <c r="R71" s="478"/>
      <c r="S71" s="478"/>
      <c r="T71" s="478"/>
      <c r="U71" s="478"/>
      <c r="V71" s="478"/>
      <c r="W71" s="478"/>
      <c r="X71" s="478"/>
      <c r="Y71" s="478"/>
      <c r="Z71" s="478"/>
      <c r="AA71" s="478"/>
      <c r="AB71" s="478"/>
      <c r="AC71" s="478"/>
      <c r="AD71" s="478"/>
      <c r="AE71" s="478"/>
      <c r="AF71" s="478"/>
      <c r="AG71" s="478"/>
      <c r="AH71" s="478"/>
      <c r="AI71" s="478"/>
      <c r="AJ71" s="478"/>
      <c r="AK71" s="478"/>
      <c r="AL71" s="478"/>
      <c r="AM71" s="478"/>
      <c r="AN71" s="478"/>
      <c r="AO71" s="478"/>
      <c r="AP71" s="478"/>
      <c r="AQ71" s="478"/>
      <c r="AR71" s="478"/>
      <c r="AS71" s="478"/>
      <c r="AT71" s="478"/>
      <c r="AU71" s="478"/>
      <c r="AV71" s="479"/>
    </row>
    <row r="72" spans="4:61" ht="12" customHeight="1" thickBot="1" x14ac:dyDescent="0.3"/>
    <row r="73" spans="4:61" ht="12" customHeight="1" x14ac:dyDescent="0.25">
      <c r="D73" s="431" t="s">
        <v>181</v>
      </c>
      <c r="E73" s="432"/>
      <c r="F73" s="432"/>
      <c r="G73" s="432"/>
      <c r="H73" s="432"/>
      <c r="I73" s="432"/>
      <c r="J73" s="432"/>
      <c r="K73" s="432"/>
      <c r="L73" s="432"/>
      <c r="M73" s="432"/>
      <c r="N73" s="436"/>
      <c r="O73" s="436"/>
      <c r="P73" s="436"/>
      <c r="Q73" s="436"/>
      <c r="R73" s="436"/>
      <c r="S73" s="436"/>
      <c r="T73" s="436"/>
      <c r="U73" s="436"/>
      <c r="V73" s="436"/>
      <c r="W73" s="436"/>
      <c r="X73" s="436"/>
      <c r="Y73" s="436"/>
      <c r="Z73" s="436"/>
      <c r="AA73" s="436"/>
      <c r="AB73" s="437"/>
      <c r="AD73" s="431" t="s">
        <v>182</v>
      </c>
      <c r="AE73" s="432"/>
      <c r="AF73" s="432"/>
      <c r="AG73" s="432"/>
      <c r="AH73" s="432"/>
      <c r="AI73" s="432"/>
      <c r="AJ73" s="432"/>
      <c r="AK73" s="432"/>
      <c r="AL73" s="432"/>
      <c r="AM73" s="432"/>
      <c r="AN73" s="448"/>
      <c r="AO73" s="449"/>
      <c r="AP73" s="449"/>
      <c r="AQ73" s="449"/>
      <c r="AR73" s="449"/>
      <c r="AS73" s="449"/>
      <c r="AT73" s="449"/>
      <c r="AU73" s="449"/>
      <c r="AV73" s="450"/>
    </row>
    <row r="74" spans="4:61" ht="12" customHeight="1" thickBot="1" x14ac:dyDescent="0.3">
      <c r="D74" s="433"/>
      <c r="E74" s="434"/>
      <c r="F74" s="434"/>
      <c r="G74" s="434"/>
      <c r="H74" s="434"/>
      <c r="I74" s="434"/>
      <c r="J74" s="434"/>
      <c r="K74" s="434"/>
      <c r="L74" s="434"/>
      <c r="M74" s="434"/>
      <c r="N74" s="438"/>
      <c r="O74" s="438"/>
      <c r="P74" s="438"/>
      <c r="Q74" s="438"/>
      <c r="R74" s="438"/>
      <c r="S74" s="438"/>
      <c r="T74" s="438"/>
      <c r="U74" s="438"/>
      <c r="V74" s="438"/>
      <c r="W74" s="438"/>
      <c r="X74" s="438"/>
      <c r="Y74" s="438"/>
      <c r="Z74" s="438"/>
      <c r="AA74" s="438"/>
      <c r="AB74" s="439"/>
      <c r="AD74" s="433"/>
      <c r="AE74" s="434"/>
      <c r="AF74" s="434"/>
      <c r="AG74" s="434"/>
      <c r="AH74" s="434"/>
      <c r="AI74" s="434"/>
      <c r="AJ74" s="434"/>
      <c r="AK74" s="434"/>
      <c r="AL74" s="434"/>
      <c r="AM74" s="434"/>
      <c r="AN74" s="451"/>
      <c r="AO74" s="452"/>
      <c r="AP74" s="452"/>
      <c r="AQ74" s="452"/>
      <c r="AR74" s="452"/>
      <c r="AS74" s="452"/>
      <c r="AT74" s="452"/>
      <c r="AU74" s="452"/>
      <c r="AV74" s="453"/>
    </row>
    <row r="75" spans="4:61" ht="12" customHeight="1" thickBot="1" x14ac:dyDescent="0.3"/>
    <row r="76" spans="4:61" ht="12" customHeight="1" x14ac:dyDescent="0.3">
      <c r="D76" s="472" t="s">
        <v>183</v>
      </c>
      <c r="E76" s="470"/>
      <c r="F76" s="470"/>
      <c r="G76" s="470"/>
      <c r="H76" s="470"/>
      <c r="I76" s="470"/>
      <c r="J76" s="470"/>
      <c r="K76" s="470"/>
      <c r="L76" s="470"/>
      <c r="M76" s="470"/>
      <c r="N76" s="470" t="s">
        <v>184</v>
      </c>
      <c r="O76" s="470"/>
      <c r="P76" s="470"/>
      <c r="Q76" s="470"/>
      <c r="R76" s="470"/>
      <c r="S76" s="470"/>
      <c r="T76" s="470"/>
      <c r="U76" s="470"/>
      <c r="V76" s="470"/>
      <c r="W76" s="470"/>
      <c r="X76" s="470" t="s">
        <v>185</v>
      </c>
      <c r="Y76" s="470"/>
      <c r="Z76" s="470"/>
      <c r="AA76" s="470"/>
      <c r="AB76" s="470"/>
      <c r="AC76" s="470"/>
      <c r="AD76" s="470"/>
      <c r="AE76" s="470"/>
      <c r="AF76" s="470"/>
      <c r="AG76" s="470"/>
      <c r="AH76" s="470"/>
      <c r="AI76" s="470"/>
      <c r="AJ76" s="470"/>
      <c r="AK76" s="470"/>
      <c r="AL76" s="470"/>
      <c r="AM76" s="470"/>
      <c r="AN76" s="470" t="s">
        <v>186</v>
      </c>
      <c r="AO76" s="470"/>
      <c r="AP76" s="470"/>
      <c r="AQ76" s="470"/>
      <c r="AR76" s="470"/>
      <c r="AS76" s="470"/>
      <c r="AT76" s="470"/>
      <c r="AU76" s="470"/>
      <c r="AV76" s="480"/>
      <c r="AW76" s="180"/>
      <c r="AX76" s="181"/>
      <c r="AY76" s="181"/>
      <c r="AZ76" s="181"/>
      <c r="BA76" s="181"/>
      <c r="BB76" s="181"/>
      <c r="BC76" s="181"/>
      <c r="BD76" s="181"/>
      <c r="BE76" s="181"/>
      <c r="BF76" s="181"/>
      <c r="BG76" s="181"/>
      <c r="BH76" s="181"/>
      <c r="BI76" s="181"/>
    </row>
    <row r="77" spans="4:61" ht="12" customHeight="1" x14ac:dyDescent="0.25">
      <c r="D77" s="473"/>
      <c r="E77" s="471"/>
      <c r="F77" s="471"/>
      <c r="G77" s="471"/>
      <c r="H77" s="471"/>
      <c r="I77" s="471"/>
      <c r="J77" s="471"/>
      <c r="K77" s="471"/>
      <c r="L77" s="471"/>
      <c r="M77" s="471"/>
      <c r="N77" s="471"/>
      <c r="O77" s="471"/>
      <c r="P77" s="471"/>
      <c r="Q77" s="471"/>
      <c r="R77" s="471"/>
      <c r="S77" s="471"/>
      <c r="T77" s="471"/>
      <c r="U77" s="471"/>
      <c r="V77" s="471"/>
      <c r="W77" s="471"/>
      <c r="X77" s="471"/>
      <c r="Y77" s="471"/>
      <c r="Z77" s="471"/>
      <c r="AA77" s="471"/>
      <c r="AB77" s="471"/>
      <c r="AC77" s="471"/>
      <c r="AD77" s="471"/>
      <c r="AE77" s="471"/>
      <c r="AF77" s="471"/>
      <c r="AG77" s="471"/>
      <c r="AH77" s="471"/>
      <c r="AI77" s="471"/>
      <c r="AJ77" s="471"/>
      <c r="AK77" s="471"/>
      <c r="AL77" s="471"/>
      <c r="AM77" s="471"/>
      <c r="AN77" s="471"/>
      <c r="AO77" s="471"/>
      <c r="AP77" s="471"/>
      <c r="AQ77" s="471"/>
      <c r="AR77" s="471"/>
      <c r="AS77" s="471"/>
      <c r="AT77" s="471"/>
      <c r="AU77" s="471"/>
      <c r="AV77" s="481"/>
    </row>
    <row r="78" spans="4:61" ht="12" customHeight="1" x14ac:dyDescent="0.25">
      <c r="D78" s="414"/>
      <c r="E78" s="415"/>
      <c r="F78" s="415"/>
      <c r="G78" s="415"/>
      <c r="H78" s="415"/>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c r="AJ78" s="415"/>
      <c r="AK78" s="415"/>
      <c r="AL78" s="415"/>
      <c r="AM78" s="415"/>
      <c r="AN78" s="415"/>
      <c r="AO78" s="415"/>
      <c r="AP78" s="415"/>
      <c r="AQ78" s="415"/>
      <c r="AR78" s="415"/>
      <c r="AS78" s="415"/>
      <c r="AT78" s="415"/>
      <c r="AU78" s="415"/>
      <c r="AV78" s="418"/>
    </row>
    <row r="79" spans="4:61" ht="12" customHeight="1" thickBot="1" x14ac:dyDescent="0.3">
      <c r="D79" s="416"/>
      <c r="E79" s="417"/>
      <c r="F79" s="417"/>
      <c r="G79" s="417"/>
      <c r="H79" s="417"/>
      <c r="I79" s="417"/>
      <c r="J79" s="417"/>
      <c r="K79" s="417"/>
      <c r="L79" s="417"/>
      <c r="M79" s="417"/>
      <c r="N79" s="417"/>
      <c r="O79" s="417"/>
      <c r="P79" s="417"/>
      <c r="Q79" s="417"/>
      <c r="R79" s="417"/>
      <c r="S79" s="417"/>
      <c r="T79" s="417"/>
      <c r="U79" s="417"/>
      <c r="V79" s="417"/>
      <c r="W79" s="417"/>
      <c r="X79" s="417"/>
      <c r="Y79" s="417"/>
      <c r="Z79" s="417"/>
      <c r="AA79" s="417"/>
      <c r="AB79" s="417"/>
      <c r="AC79" s="417"/>
      <c r="AD79" s="417"/>
      <c r="AE79" s="417"/>
      <c r="AF79" s="417"/>
      <c r="AG79" s="417"/>
      <c r="AH79" s="417"/>
      <c r="AI79" s="417"/>
      <c r="AJ79" s="417"/>
      <c r="AK79" s="417"/>
      <c r="AL79" s="417"/>
      <c r="AM79" s="417"/>
      <c r="AN79" s="417"/>
      <c r="AO79" s="417"/>
      <c r="AP79" s="417"/>
      <c r="AQ79" s="417"/>
      <c r="AR79" s="417"/>
      <c r="AS79" s="417"/>
      <c r="AT79" s="417"/>
      <c r="AU79" s="417"/>
      <c r="AV79" s="419"/>
    </row>
    <row r="80" spans="4:61" ht="12" customHeight="1" thickBot="1" x14ac:dyDescent="0.3"/>
    <row r="81" spans="1:61" ht="12" customHeight="1" x14ac:dyDescent="0.3">
      <c r="D81" s="420" t="s">
        <v>927</v>
      </c>
      <c r="E81" s="421"/>
      <c r="F81" s="421"/>
      <c r="G81" s="421"/>
      <c r="H81" s="421"/>
      <c r="I81" s="421"/>
      <c r="J81" s="421"/>
      <c r="K81" s="421"/>
      <c r="L81" s="421"/>
      <c r="M81" s="421"/>
      <c r="N81" s="421"/>
      <c r="O81" s="421"/>
      <c r="P81" s="421"/>
      <c r="Q81" s="421"/>
      <c r="R81" s="421"/>
      <c r="S81" s="421"/>
      <c r="T81" s="421"/>
      <c r="U81" s="421"/>
      <c r="V81" s="421"/>
      <c r="W81" s="421"/>
      <c r="X81" s="421"/>
      <c r="Y81" s="421"/>
      <c r="Z81" s="421"/>
      <c r="AA81" s="421"/>
      <c r="AB81" s="421"/>
      <c r="AC81" s="421"/>
      <c r="AD81" s="421"/>
      <c r="AE81" s="421"/>
      <c r="AF81" s="421"/>
      <c r="AG81" s="421"/>
      <c r="AH81" s="421"/>
      <c r="AI81" s="421"/>
      <c r="AJ81" s="421"/>
      <c r="AK81" s="421"/>
      <c r="AL81" s="421"/>
      <c r="AM81" s="421"/>
      <c r="AN81" s="421"/>
      <c r="AO81" s="421"/>
      <c r="AP81" s="421"/>
      <c r="AQ81" s="421"/>
      <c r="AR81" s="421"/>
      <c r="AS81" s="421"/>
      <c r="AT81" s="421"/>
      <c r="AU81" s="421"/>
      <c r="AV81" s="422"/>
      <c r="AW81" s="180"/>
      <c r="AX81" s="181"/>
      <c r="AY81" s="181"/>
      <c r="AZ81" s="181"/>
      <c r="BA81" s="181"/>
      <c r="BB81" s="181"/>
      <c r="BC81" s="181"/>
      <c r="BD81" s="181"/>
      <c r="BE81" s="181"/>
      <c r="BF81" s="181"/>
      <c r="BG81" s="181"/>
      <c r="BH81" s="181"/>
      <c r="BI81" s="181"/>
    </row>
    <row r="82" spans="1:61" ht="12" customHeight="1" x14ac:dyDescent="0.25">
      <c r="D82" s="423"/>
      <c r="E82" s="424"/>
      <c r="F82" s="424"/>
      <c r="G82" s="424"/>
      <c r="H82" s="424"/>
      <c r="I82" s="424"/>
      <c r="J82" s="424"/>
      <c r="K82" s="424"/>
      <c r="L82" s="424"/>
      <c r="M82" s="424"/>
      <c r="N82" s="424"/>
      <c r="O82" s="424"/>
      <c r="P82" s="424"/>
      <c r="Q82" s="424"/>
      <c r="R82" s="424"/>
      <c r="S82" s="424"/>
      <c r="T82" s="424"/>
      <c r="U82" s="424"/>
      <c r="V82" s="424"/>
      <c r="W82" s="424"/>
      <c r="X82" s="424"/>
      <c r="Y82" s="424"/>
      <c r="Z82" s="424"/>
      <c r="AA82" s="424"/>
      <c r="AB82" s="424"/>
      <c r="AC82" s="424"/>
      <c r="AD82" s="424"/>
      <c r="AE82" s="424"/>
      <c r="AF82" s="424"/>
      <c r="AG82" s="424"/>
      <c r="AH82" s="424"/>
      <c r="AI82" s="424"/>
      <c r="AJ82" s="424"/>
      <c r="AK82" s="424"/>
      <c r="AL82" s="424"/>
      <c r="AM82" s="424"/>
      <c r="AN82" s="424"/>
      <c r="AO82" s="424"/>
      <c r="AP82" s="424"/>
      <c r="AQ82" s="424"/>
      <c r="AR82" s="424"/>
      <c r="AS82" s="424"/>
      <c r="AT82" s="424"/>
      <c r="AU82" s="424"/>
      <c r="AV82" s="425"/>
    </row>
    <row r="83" spans="1:61" ht="12" customHeight="1" x14ac:dyDescent="0.25">
      <c r="D83" s="414"/>
      <c r="E83" s="415"/>
      <c r="F83" s="415"/>
      <c r="G83" s="415"/>
      <c r="H83" s="415"/>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c r="AJ83" s="415"/>
      <c r="AK83" s="415"/>
      <c r="AL83" s="415"/>
      <c r="AM83" s="415"/>
      <c r="AN83" s="415"/>
      <c r="AO83" s="415"/>
      <c r="AP83" s="415"/>
      <c r="AQ83" s="415"/>
      <c r="AR83" s="415"/>
      <c r="AS83" s="415"/>
      <c r="AT83" s="415"/>
      <c r="AU83" s="415"/>
      <c r="AV83" s="418"/>
    </row>
    <row r="84" spans="1:61" ht="12" customHeight="1" thickBot="1" x14ac:dyDescent="0.3">
      <c r="D84" s="416"/>
      <c r="E84" s="417"/>
      <c r="F84" s="417"/>
      <c r="G84" s="417"/>
      <c r="H84" s="417"/>
      <c r="I84" s="417"/>
      <c r="J84" s="417"/>
      <c r="K84" s="417"/>
      <c r="L84" s="417"/>
      <c r="M84" s="417"/>
      <c r="N84" s="417"/>
      <c r="O84" s="417"/>
      <c r="P84" s="417"/>
      <c r="Q84" s="417"/>
      <c r="R84" s="417"/>
      <c r="S84" s="417"/>
      <c r="T84" s="417"/>
      <c r="U84" s="417"/>
      <c r="V84" s="417"/>
      <c r="W84" s="417"/>
      <c r="X84" s="417"/>
      <c r="Y84" s="417"/>
      <c r="Z84" s="417"/>
      <c r="AA84" s="417"/>
      <c r="AB84" s="417"/>
      <c r="AC84" s="417"/>
      <c r="AD84" s="417"/>
      <c r="AE84" s="417"/>
      <c r="AF84" s="417"/>
      <c r="AG84" s="417"/>
      <c r="AH84" s="417"/>
      <c r="AI84" s="417"/>
      <c r="AJ84" s="417"/>
      <c r="AK84" s="417"/>
      <c r="AL84" s="417"/>
      <c r="AM84" s="417"/>
      <c r="AN84" s="417"/>
      <c r="AO84" s="417"/>
      <c r="AP84" s="417"/>
      <c r="AQ84" s="417"/>
      <c r="AR84" s="417"/>
      <c r="AS84" s="417"/>
      <c r="AT84" s="417"/>
      <c r="AU84" s="417"/>
      <c r="AV84" s="419"/>
    </row>
    <row r="85" spans="1:61" ht="12" customHeight="1" thickBot="1" x14ac:dyDescent="0.3"/>
    <row r="86" spans="1:61" ht="12" customHeight="1" x14ac:dyDescent="0.3">
      <c r="D86" s="420" t="s">
        <v>936</v>
      </c>
      <c r="E86" s="421"/>
      <c r="F86" s="421"/>
      <c r="G86" s="421"/>
      <c r="H86" s="421"/>
      <c r="I86" s="421"/>
      <c r="J86" s="421"/>
      <c r="K86" s="421"/>
      <c r="L86" s="421"/>
      <c r="M86" s="421"/>
      <c r="N86" s="421"/>
      <c r="O86" s="421"/>
      <c r="P86" s="421"/>
      <c r="Q86" s="421"/>
      <c r="R86" s="421"/>
      <c r="S86" s="421"/>
      <c r="T86" s="421"/>
      <c r="U86" s="421"/>
      <c r="V86" s="421"/>
      <c r="W86" s="421"/>
      <c r="X86" s="421"/>
      <c r="Y86" s="421"/>
      <c r="Z86" s="421"/>
      <c r="AA86" s="421"/>
      <c r="AB86" s="421"/>
      <c r="AC86" s="421"/>
      <c r="AD86" s="421"/>
      <c r="AE86" s="421"/>
      <c r="AF86" s="421"/>
      <c r="AG86" s="421"/>
      <c r="AH86" s="421"/>
      <c r="AI86" s="421"/>
      <c r="AJ86" s="421"/>
      <c r="AK86" s="421"/>
      <c r="AL86" s="421"/>
      <c r="AM86" s="421"/>
      <c r="AN86" s="421"/>
      <c r="AO86" s="421"/>
      <c r="AP86" s="421"/>
      <c r="AQ86" s="421"/>
      <c r="AR86" s="421"/>
      <c r="AS86" s="421"/>
      <c r="AT86" s="421"/>
      <c r="AU86" s="421"/>
      <c r="AV86" s="422"/>
      <c r="AW86" s="180"/>
      <c r="AX86" s="181"/>
      <c r="AY86" s="181"/>
      <c r="AZ86" s="181"/>
      <c r="BA86" s="181"/>
      <c r="BB86" s="181"/>
      <c r="BC86" s="181"/>
      <c r="BD86" s="181"/>
      <c r="BE86" s="181"/>
      <c r="BF86" s="181"/>
      <c r="BG86" s="181"/>
      <c r="BH86" s="181"/>
      <c r="BI86" s="181"/>
    </row>
    <row r="87" spans="1:61" ht="12" customHeight="1" x14ac:dyDescent="0.25">
      <c r="D87" s="423"/>
      <c r="E87" s="424"/>
      <c r="F87" s="424"/>
      <c r="G87" s="424"/>
      <c r="H87" s="424"/>
      <c r="I87" s="424"/>
      <c r="J87" s="424"/>
      <c r="K87" s="424"/>
      <c r="L87" s="424"/>
      <c r="M87" s="424"/>
      <c r="N87" s="424"/>
      <c r="O87" s="424"/>
      <c r="P87" s="424"/>
      <c r="Q87" s="424"/>
      <c r="R87" s="424"/>
      <c r="S87" s="424"/>
      <c r="T87" s="424"/>
      <c r="U87" s="424"/>
      <c r="V87" s="424"/>
      <c r="W87" s="424"/>
      <c r="X87" s="424"/>
      <c r="Y87" s="424"/>
      <c r="Z87" s="424"/>
      <c r="AA87" s="424"/>
      <c r="AB87" s="424"/>
      <c r="AC87" s="424"/>
      <c r="AD87" s="424"/>
      <c r="AE87" s="424"/>
      <c r="AF87" s="424"/>
      <c r="AG87" s="424"/>
      <c r="AH87" s="424"/>
      <c r="AI87" s="424"/>
      <c r="AJ87" s="424"/>
      <c r="AK87" s="424"/>
      <c r="AL87" s="424"/>
      <c r="AM87" s="424"/>
      <c r="AN87" s="424"/>
      <c r="AO87" s="424"/>
      <c r="AP87" s="424"/>
      <c r="AQ87" s="424"/>
      <c r="AR87" s="424"/>
      <c r="AS87" s="424"/>
      <c r="AT87" s="424"/>
      <c r="AU87" s="424"/>
      <c r="AV87" s="425"/>
    </row>
    <row r="88" spans="1:61" ht="12" customHeight="1" x14ac:dyDescent="0.25">
      <c r="D88" s="414"/>
      <c r="E88" s="415"/>
      <c r="F88" s="415"/>
      <c r="G88" s="415"/>
      <c r="H88" s="415"/>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c r="AJ88" s="415"/>
      <c r="AK88" s="415"/>
      <c r="AL88" s="415"/>
      <c r="AM88" s="415"/>
      <c r="AN88" s="415"/>
      <c r="AO88" s="415"/>
      <c r="AP88" s="415"/>
      <c r="AQ88" s="415"/>
      <c r="AR88" s="415"/>
      <c r="AS88" s="415"/>
      <c r="AT88" s="415"/>
      <c r="AU88" s="415"/>
      <c r="AV88" s="418"/>
    </row>
    <row r="89" spans="1:61" ht="12" customHeight="1" thickBot="1" x14ac:dyDescent="0.3">
      <c r="D89" s="416"/>
      <c r="E89" s="417"/>
      <c r="F89" s="417"/>
      <c r="G89" s="417"/>
      <c r="H89" s="417"/>
      <c r="I89" s="417"/>
      <c r="J89" s="417"/>
      <c r="K89" s="417"/>
      <c r="L89" s="417"/>
      <c r="M89" s="417"/>
      <c r="N89" s="417"/>
      <c r="O89" s="417"/>
      <c r="P89" s="417"/>
      <c r="Q89" s="417"/>
      <c r="R89" s="417"/>
      <c r="S89" s="417"/>
      <c r="T89" s="417"/>
      <c r="U89" s="417"/>
      <c r="V89" s="417"/>
      <c r="W89" s="417"/>
      <c r="X89" s="417"/>
      <c r="Y89" s="417"/>
      <c r="Z89" s="417"/>
      <c r="AA89" s="417"/>
      <c r="AB89" s="417"/>
      <c r="AC89" s="417"/>
      <c r="AD89" s="417"/>
      <c r="AE89" s="417"/>
      <c r="AF89" s="417"/>
      <c r="AG89" s="417"/>
      <c r="AH89" s="417"/>
      <c r="AI89" s="417"/>
      <c r="AJ89" s="417"/>
      <c r="AK89" s="417"/>
      <c r="AL89" s="417"/>
      <c r="AM89" s="417"/>
      <c r="AN89" s="417"/>
      <c r="AO89" s="417"/>
      <c r="AP89" s="417"/>
      <c r="AQ89" s="417"/>
      <c r="AR89" s="417"/>
      <c r="AS89" s="417"/>
      <c r="AT89" s="417"/>
      <c r="AU89" s="417"/>
      <c r="AV89" s="419"/>
    </row>
    <row r="90" spans="1:61" ht="12"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469" t="s">
        <v>232</v>
      </c>
      <c r="AT90" s="469"/>
      <c r="AU90" s="469"/>
      <c r="AV90" s="469"/>
    </row>
    <row r="91" spans="1:61" ht="12"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469"/>
      <c r="AT91" s="469"/>
      <c r="AU91" s="469"/>
      <c r="AV91" s="469"/>
    </row>
    <row r="92" spans="1:61" ht="12"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row>
    <row r="93" spans="1:61" ht="12"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row>
    <row r="94" spans="1:61" ht="12"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row>
    <row r="95" spans="1:61" ht="12"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row>
    <row r="96" spans="1:61" ht="12"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row>
    <row r="97" spans="1:48" ht="12"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row>
    <row r="98" spans="1:48" ht="12"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row>
    <row r="99" spans="1:48" ht="12"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row>
    <row r="100" spans="1:48" ht="12"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row>
    <row r="101" spans="1:48" ht="12"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row>
    <row r="102" spans="1:48" ht="12"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row>
    <row r="103" spans="1:48" ht="12"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row>
    <row r="104" spans="1:48" ht="12"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row>
    <row r="105" spans="1:48" ht="12"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row>
    <row r="106" spans="1:48" ht="12"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row>
    <row r="107" spans="1:48" ht="12"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row>
    <row r="108" spans="1:48" ht="12"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row>
    <row r="109" spans="1:48" ht="12"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row>
    <row r="110" spans="1:48" ht="12"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row>
    <row r="111" spans="1:48" ht="12"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row>
    <row r="112" spans="1:48" ht="12"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row>
    <row r="113" spans="1:48" ht="12"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row>
    <row r="114" spans="1:48" ht="12"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row>
    <row r="115" spans="1:48" ht="12"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row>
    <row r="116" spans="1:48" ht="12"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row>
    <row r="117" spans="1:48" ht="12"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row>
    <row r="118" spans="1:48" ht="12"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row>
    <row r="119" spans="1:48" ht="12"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row>
    <row r="120" spans="1:48" ht="12"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row>
    <row r="121" spans="1:48" ht="12"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row>
    <row r="122" spans="1:48" ht="12"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row>
    <row r="123" spans="1:48" ht="12"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row>
    <row r="124" spans="1:48" ht="12"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row r="138" spans="1:48" ht="12"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row>
    <row r="139" spans="1:48" ht="12"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row>
    <row r="140" spans="1:48" ht="12"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row>
    <row r="141" spans="1:48" ht="12"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row>
    <row r="142" spans="1:48" ht="12"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row>
  </sheetData>
  <sheetProtection sheet="1" objects="1" scenarios="1"/>
  <mergeCells count="87">
    <mergeCell ref="AN1:AV3"/>
    <mergeCell ref="D1:AM3"/>
    <mergeCell ref="D20:AP21"/>
    <mergeCell ref="AQ20:AU21"/>
    <mergeCell ref="B10:AU14"/>
    <mergeCell ref="A7:AV9"/>
    <mergeCell ref="Y17:AD18"/>
    <mergeCell ref="AE17:AI18"/>
    <mergeCell ref="AK17:AP18"/>
    <mergeCell ref="AQ17:AU18"/>
    <mergeCell ref="A1:C3"/>
    <mergeCell ref="B5:I6"/>
    <mergeCell ref="J5:N6"/>
    <mergeCell ref="D17:K18"/>
    <mergeCell ref="L17:Q18"/>
    <mergeCell ref="D78:M79"/>
    <mergeCell ref="AN78:AV79"/>
    <mergeCell ref="N35:AB36"/>
    <mergeCell ref="AD35:AM36"/>
    <mergeCell ref="AN35:AV36"/>
    <mergeCell ref="N54:AB55"/>
    <mergeCell ref="N65:AB66"/>
    <mergeCell ref="D76:M77"/>
    <mergeCell ref="D70:M71"/>
    <mergeCell ref="N70:AV71"/>
    <mergeCell ref="D73:M74"/>
    <mergeCell ref="N73:AB74"/>
    <mergeCell ref="AD73:AM74"/>
    <mergeCell ref="AN73:AV74"/>
    <mergeCell ref="X76:AM77"/>
    <mergeCell ref="AN76:AV77"/>
    <mergeCell ref="AS90:AV91"/>
    <mergeCell ref="N26:AB27"/>
    <mergeCell ref="N51:AB52"/>
    <mergeCell ref="AD51:AM52"/>
    <mergeCell ref="AN51:AV52"/>
    <mergeCell ref="N78:W79"/>
    <mergeCell ref="X78:AM79"/>
    <mergeCell ref="AD32:AM33"/>
    <mergeCell ref="N76:W77"/>
    <mergeCell ref="D68:O69"/>
    <mergeCell ref="AD59:AM60"/>
    <mergeCell ref="AN59:AV60"/>
    <mergeCell ref="D62:M63"/>
    <mergeCell ref="N62:AB63"/>
    <mergeCell ref="AD62:AM63"/>
    <mergeCell ref="AN62:AV63"/>
    <mergeCell ref="D35:M36"/>
    <mergeCell ref="AD48:AM49"/>
    <mergeCell ref="AN48:AV49"/>
    <mergeCell ref="A43:C45"/>
    <mergeCell ref="D43:AM45"/>
    <mergeCell ref="AN43:AV45"/>
    <mergeCell ref="D46:J47"/>
    <mergeCell ref="AD26:AM27"/>
    <mergeCell ref="AD29:AM30"/>
    <mergeCell ref="D32:M33"/>
    <mergeCell ref="N32:AB33"/>
    <mergeCell ref="AN26:AV27"/>
    <mergeCell ref="AN29:AV30"/>
    <mergeCell ref="AN32:AV33"/>
    <mergeCell ref="D24:J25"/>
    <mergeCell ref="R17:V18"/>
    <mergeCell ref="D51:M52"/>
    <mergeCell ref="D54:M55"/>
    <mergeCell ref="D65:M66"/>
    <mergeCell ref="D57:L58"/>
    <mergeCell ref="D48:M49"/>
    <mergeCell ref="N48:AB49"/>
    <mergeCell ref="D26:M27"/>
    <mergeCell ref="D29:M30"/>
    <mergeCell ref="N29:AB30"/>
    <mergeCell ref="D59:M60"/>
    <mergeCell ref="N59:AB60"/>
    <mergeCell ref="A42:AV42"/>
    <mergeCell ref="D38:M39"/>
    <mergeCell ref="N38:AB39"/>
    <mergeCell ref="D81:AV82"/>
    <mergeCell ref="D83:M84"/>
    <mergeCell ref="N83:W84"/>
    <mergeCell ref="X83:AM84"/>
    <mergeCell ref="AN83:AV84"/>
    <mergeCell ref="D88:M89"/>
    <mergeCell ref="N88:W89"/>
    <mergeCell ref="X88:AM89"/>
    <mergeCell ref="AN88:AV89"/>
    <mergeCell ref="D86:AV87"/>
  </mergeCells>
  <conditionalFormatting sqref="N32">
    <cfRule type="cellIs" dxfId="315" priority="45" operator="equal">
      <formula>0</formula>
    </cfRule>
  </conditionalFormatting>
  <conditionalFormatting sqref="R17">
    <cfRule type="cellIs" dxfId="314" priority="51" operator="equal">
      <formula>0</formula>
    </cfRule>
  </conditionalFormatting>
  <conditionalFormatting sqref="AE17">
    <cfRule type="cellIs" dxfId="313" priority="50" operator="equal">
      <formula>0</formula>
    </cfRule>
  </conditionalFormatting>
  <conditionalFormatting sqref="AQ17:AU18">
    <cfRule type="cellIs" dxfId="312" priority="49" operator="equal">
      <formula>"Compléter dates"</formula>
    </cfRule>
  </conditionalFormatting>
  <conditionalFormatting sqref="N26">
    <cfRule type="cellIs" dxfId="311" priority="47" operator="equal">
      <formula>0</formula>
    </cfRule>
  </conditionalFormatting>
  <conditionalFormatting sqref="N29">
    <cfRule type="cellIs" dxfId="310" priority="46" operator="equal">
      <formula>0</formula>
    </cfRule>
  </conditionalFormatting>
  <conditionalFormatting sqref="AN32">
    <cfRule type="cellIs" dxfId="309" priority="40" operator="equal">
      <formula>0</formula>
    </cfRule>
  </conditionalFormatting>
  <conditionalFormatting sqref="AN48">
    <cfRule type="cellIs" dxfId="308" priority="37" operator="equal">
      <formula>0</formula>
    </cfRule>
  </conditionalFormatting>
  <conditionalFormatting sqref="AN26">
    <cfRule type="cellIs" dxfId="307" priority="42" operator="equal">
      <formula>0</formula>
    </cfRule>
  </conditionalFormatting>
  <conditionalFormatting sqref="AN29">
    <cfRule type="cellIs" dxfId="306" priority="41" operator="equal">
      <formula>0</formula>
    </cfRule>
  </conditionalFormatting>
  <conditionalFormatting sqref="N48">
    <cfRule type="cellIs" dxfId="305" priority="38" operator="equal">
      <formula>0</formula>
    </cfRule>
  </conditionalFormatting>
  <conditionalFormatting sqref="N51">
    <cfRule type="cellIs" dxfId="304" priority="36" operator="equal">
      <formula>0</formula>
    </cfRule>
  </conditionalFormatting>
  <conditionalFormatting sqref="AN51">
    <cfRule type="cellIs" dxfId="303" priority="34" operator="equal">
      <formula>0</formula>
    </cfRule>
  </conditionalFormatting>
  <conditionalFormatting sqref="N70">
    <cfRule type="cellIs" dxfId="302" priority="22" operator="equal">
      <formula>0</formula>
    </cfRule>
  </conditionalFormatting>
  <conditionalFormatting sqref="AN73">
    <cfRule type="cellIs" dxfId="301" priority="20" operator="equal">
      <formula>0</formula>
    </cfRule>
  </conditionalFormatting>
  <conditionalFormatting sqref="N73">
    <cfRule type="cellIs" dxfId="300" priority="21" operator="equal">
      <formula>0</formula>
    </cfRule>
  </conditionalFormatting>
  <conditionalFormatting sqref="D78:AV79">
    <cfRule type="cellIs" dxfId="299" priority="19" operator="equal">
      <formula>0</formula>
    </cfRule>
  </conditionalFormatting>
  <conditionalFormatting sqref="AQ20:AU21">
    <cfRule type="cellIs" dxfId="298" priority="18" operator="equal">
      <formula>0</formula>
    </cfRule>
  </conditionalFormatting>
  <conditionalFormatting sqref="B10">
    <cfRule type="cellIs" dxfId="297" priority="17" operator="equal">
      <formula>0</formula>
    </cfRule>
  </conditionalFormatting>
  <conditionalFormatting sqref="N38">
    <cfRule type="cellIs" dxfId="296" priority="15" operator="equal">
      <formula>0</formula>
    </cfRule>
  </conditionalFormatting>
  <conditionalFormatting sqref="AN35">
    <cfRule type="cellIs" dxfId="295" priority="12" operator="equal">
      <formula>0</formula>
    </cfRule>
  </conditionalFormatting>
  <conditionalFormatting sqref="N35">
    <cfRule type="cellIs" dxfId="294" priority="13" operator="equal">
      <formula>0</formula>
    </cfRule>
  </conditionalFormatting>
  <conditionalFormatting sqref="J5:N6">
    <cfRule type="cellIs" dxfId="293" priority="9" operator="equal">
      <formula>0</formula>
    </cfRule>
  </conditionalFormatting>
  <conditionalFormatting sqref="N54">
    <cfRule type="cellIs" dxfId="292" priority="8" operator="equal">
      <formula>0</formula>
    </cfRule>
  </conditionalFormatting>
  <conditionalFormatting sqref="N59">
    <cfRule type="cellIs" dxfId="291" priority="7" operator="equal">
      <formula>0</formula>
    </cfRule>
  </conditionalFormatting>
  <conditionalFormatting sqref="AN59">
    <cfRule type="cellIs" dxfId="290" priority="6" operator="equal">
      <formula>0</formula>
    </cfRule>
  </conditionalFormatting>
  <conditionalFormatting sqref="N62">
    <cfRule type="cellIs" dxfId="289" priority="5" operator="equal">
      <formula>0</formula>
    </cfRule>
  </conditionalFormatting>
  <conditionalFormatting sqref="AN62">
    <cfRule type="cellIs" dxfId="288" priority="4" operator="equal">
      <formula>0</formula>
    </cfRule>
  </conditionalFormatting>
  <conditionalFormatting sqref="N65">
    <cfRule type="cellIs" dxfId="287" priority="3" operator="equal">
      <formula>0</formula>
    </cfRule>
  </conditionalFormatting>
  <conditionalFormatting sqref="D88:AV89">
    <cfRule type="cellIs" dxfId="286" priority="2" operator="equal">
      <formula>0</formula>
    </cfRule>
  </conditionalFormatting>
  <conditionalFormatting sqref="D83:AV84">
    <cfRule type="cellIs" dxfId="285" priority="1" operator="equal">
      <formula>0</formula>
    </cfRule>
  </conditionalFormatting>
  <hyperlinks>
    <hyperlink ref="AS90:AV91" location="Attestation!A1" display="suivant"/>
  </hyperlink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97"/>
  <sheetViews>
    <sheetView showGridLines="0" tabSelected="1" topLeftCell="A13" zoomScale="95" zoomScaleNormal="95" zoomScalePageLayoutView="69" workbookViewId="0">
      <selection activeCell="N26" sqref="N26:AB27"/>
    </sheetView>
  </sheetViews>
  <sheetFormatPr baseColWidth="10" defaultColWidth="2.7109375" defaultRowHeight="12" customHeight="1" x14ac:dyDescent="0.25"/>
  <cols>
    <col min="49" max="175" width="2.7109375" style="80"/>
  </cols>
  <sheetData>
    <row r="1" spans="1:52" ht="12" customHeight="1" thickTop="1" x14ac:dyDescent="0.25">
      <c r="A1" s="411"/>
      <c r="B1" s="411"/>
      <c r="C1" s="411"/>
      <c r="D1" s="412" t="str">
        <f>'Page de garde'!D1:AM3</f>
        <v>Appel à projets commun 2022</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60" t="s">
        <v>236</v>
      </c>
      <c r="AO1" s="461"/>
      <c r="AP1" s="461"/>
      <c r="AQ1" s="461"/>
      <c r="AR1" s="461"/>
      <c r="AS1" s="461"/>
      <c r="AT1" s="461"/>
      <c r="AU1" s="461"/>
      <c r="AV1" s="462"/>
      <c r="AZ1" s="80" t="s">
        <v>965</v>
      </c>
    </row>
    <row r="2" spans="1:52" ht="12" customHeight="1" x14ac:dyDescent="0.25">
      <c r="A2" s="411"/>
      <c r="B2" s="411"/>
      <c r="C2" s="411"/>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63"/>
      <c r="AO2" s="464"/>
      <c r="AP2" s="464"/>
      <c r="AQ2" s="464"/>
      <c r="AR2" s="464"/>
      <c r="AS2" s="464"/>
      <c r="AT2" s="464"/>
      <c r="AU2" s="464"/>
      <c r="AV2" s="465"/>
    </row>
    <row r="3" spans="1:52" ht="12" customHeight="1" thickBot="1" x14ac:dyDescent="0.3">
      <c r="A3" s="411"/>
      <c r="B3" s="411"/>
      <c r="C3" s="411"/>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66"/>
      <c r="AO3" s="467"/>
      <c r="AP3" s="467"/>
      <c r="AQ3" s="467"/>
      <c r="AR3" s="467"/>
      <c r="AS3" s="467"/>
      <c r="AT3" s="467"/>
      <c r="AU3" s="467"/>
      <c r="AV3" s="468"/>
    </row>
    <row r="4" spans="1:52" ht="12" customHeight="1" thickTop="1" thickBot="1" x14ac:dyDescent="0.3"/>
    <row r="5" spans="1:52" ht="12" customHeight="1" x14ac:dyDescent="0.25">
      <c r="B5" s="412" t="s">
        <v>770</v>
      </c>
      <c r="C5" s="412"/>
      <c r="D5" s="412"/>
      <c r="E5" s="412"/>
      <c r="F5" s="412"/>
      <c r="G5" s="412"/>
      <c r="H5" s="412"/>
      <c r="I5" s="412"/>
      <c r="J5" s="420">
        <v>2022</v>
      </c>
      <c r="K5" s="421"/>
      <c r="L5" s="421"/>
      <c r="M5" s="421"/>
      <c r="N5" s="422"/>
    </row>
    <row r="6" spans="1:52" ht="12" customHeight="1" thickBot="1" x14ac:dyDescent="0.3">
      <c r="B6" s="412"/>
      <c r="C6" s="412"/>
      <c r="D6" s="412"/>
      <c r="E6" s="412"/>
      <c r="F6" s="412"/>
      <c r="G6" s="412"/>
      <c r="H6" s="412"/>
      <c r="I6" s="412"/>
      <c r="J6" s="499"/>
      <c r="K6" s="500"/>
      <c r="L6" s="500"/>
      <c r="M6" s="500"/>
      <c r="N6" s="501"/>
    </row>
    <row r="7" spans="1:52" ht="12" customHeight="1" x14ac:dyDescent="0.25">
      <c r="A7" s="413" t="s">
        <v>165</v>
      </c>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row>
    <row r="8" spans="1:52" ht="12" customHeight="1" x14ac:dyDescent="0.25">
      <c r="A8" s="413"/>
      <c r="B8" s="413"/>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c r="AJ8" s="413"/>
      <c r="AK8" s="413"/>
      <c r="AL8" s="413"/>
      <c r="AM8" s="413"/>
      <c r="AN8" s="413"/>
      <c r="AO8" s="413"/>
      <c r="AP8" s="413"/>
      <c r="AQ8" s="413"/>
      <c r="AR8" s="413"/>
      <c r="AS8" s="413"/>
      <c r="AT8" s="413"/>
      <c r="AU8" s="413"/>
      <c r="AV8" s="413"/>
    </row>
    <row r="9" spans="1:52" ht="12" customHeight="1" thickBot="1" x14ac:dyDescent="0.3">
      <c r="A9" s="413"/>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row>
    <row r="10" spans="1:52" ht="12" customHeight="1" x14ac:dyDescent="0.25">
      <c r="B10" s="484" t="str">
        <f>CONCATENATE(Identification!B10)</f>
        <v/>
      </c>
      <c r="C10" s="485"/>
      <c r="D10" s="485"/>
      <c r="E10" s="485"/>
      <c r="F10" s="485"/>
      <c r="G10" s="485"/>
      <c r="H10" s="485"/>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485"/>
      <c r="AI10" s="485"/>
      <c r="AJ10" s="485"/>
      <c r="AK10" s="485"/>
      <c r="AL10" s="485"/>
      <c r="AM10" s="485"/>
      <c r="AN10" s="485"/>
      <c r="AO10" s="485"/>
      <c r="AP10" s="485"/>
      <c r="AQ10" s="485"/>
      <c r="AR10" s="485"/>
      <c r="AS10" s="485"/>
      <c r="AT10" s="485"/>
      <c r="AU10" s="486"/>
    </row>
    <row r="11" spans="1:52" ht="12" customHeight="1" x14ac:dyDescent="0.25">
      <c r="B11" s="487"/>
      <c r="C11" s="488"/>
      <c r="D11" s="488"/>
      <c r="E11" s="488"/>
      <c r="F11" s="488"/>
      <c r="G11" s="488"/>
      <c r="H11" s="488"/>
      <c r="I11" s="488"/>
      <c r="J11" s="488"/>
      <c r="K11" s="488"/>
      <c r="L11" s="488"/>
      <c r="M11" s="488"/>
      <c r="N11" s="488"/>
      <c r="O11" s="488"/>
      <c r="P11" s="488"/>
      <c r="Q11" s="488"/>
      <c r="R11" s="488"/>
      <c r="S11" s="488"/>
      <c r="T11" s="488"/>
      <c r="U11" s="488"/>
      <c r="V11" s="488"/>
      <c r="W11" s="488"/>
      <c r="X11" s="488"/>
      <c r="Y11" s="488"/>
      <c r="Z11" s="488"/>
      <c r="AA11" s="488"/>
      <c r="AB11" s="488"/>
      <c r="AC11" s="488"/>
      <c r="AD11" s="488"/>
      <c r="AE11" s="488"/>
      <c r="AF11" s="488"/>
      <c r="AG11" s="488"/>
      <c r="AH11" s="488"/>
      <c r="AI11" s="488"/>
      <c r="AJ11" s="488"/>
      <c r="AK11" s="488"/>
      <c r="AL11" s="488"/>
      <c r="AM11" s="488"/>
      <c r="AN11" s="488"/>
      <c r="AO11" s="488"/>
      <c r="AP11" s="488"/>
      <c r="AQ11" s="488"/>
      <c r="AR11" s="488"/>
      <c r="AS11" s="488"/>
      <c r="AT11" s="488"/>
      <c r="AU11" s="489"/>
    </row>
    <row r="12" spans="1:52" ht="12" customHeight="1" x14ac:dyDescent="0.25">
      <c r="B12" s="487"/>
      <c r="C12" s="488"/>
      <c r="D12" s="488"/>
      <c r="E12" s="488"/>
      <c r="F12" s="488"/>
      <c r="G12" s="488"/>
      <c r="H12" s="488"/>
      <c r="I12" s="488"/>
      <c r="J12" s="488"/>
      <c r="K12" s="488"/>
      <c r="L12" s="488"/>
      <c r="M12" s="488"/>
      <c r="N12" s="488"/>
      <c r="O12" s="488"/>
      <c r="P12" s="488"/>
      <c r="Q12" s="488"/>
      <c r="R12" s="488"/>
      <c r="S12" s="488"/>
      <c r="T12" s="488"/>
      <c r="U12" s="488"/>
      <c r="V12" s="488"/>
      <c r="W12" s="488"/>
      <c r="X12" s="488"/>
      <c r="Y12" s="488"/>
      <c r="Z12" s="488"/>
      <c r="AA12" s="488"/>
      <c r="AB12" s="488"/>
      <c r="AC12" s="488"/>
      <c r="AD12" s="488"/>
      <c r="AE12" s="488"/>
      <c r="AF12" s="488"/>
      <c r="AG12" s="488"/>
      <c r="AH12" s="488"/>
      <c r="AI12" s="488"/>
      <c r="AJ12" s="488"/>
      <c r="AK12" s="488"/>
      <c r="AL12" s="488"/>
      <c r="AM12" s="488"/>
      <c r="AN12" s="488"/>
      <c r="AO12" s="488"/>
      <c r="AP12" s="488"/>
      <c r="AQ12" s="488"/>
      <c r="AR12" s="488"/>
      <c r="AS12" s="488"/>
      <c r="AT12" s="488"/>
      <c r="AU12" s="489"/>
    </row>
    <row r="13" spans="1:52" ht="12" customHeight="1" x14ac:dyDescent="0.25">
      <c r="B13" s="487"/>
      <c r="C13" s="488"/>
      <c r="D13" s="488"/>
      <c r="E13" s="488"/>
      <c r="F13" s="488"/>
      <c r="G13" s="488"/>
      <c r="H13" s="488"/>
      <c r="I13" s="488"/>
      <c r="J13" s="488"/>
      <c r="K13" s="488"/>
      <c r="L13" s="488"/>
      <c r="M13" s="488"/>
      <c r="N13" s="488"/>
      <c r="O13" s="488"/>
      <c r="P13" s="488"/>
      <c r="Q13" s="488"/>
      <c r="R13" s="488"/>
      <c r="S13" s="488"/>
      <c r="T13" s="488"/>
      <c r="U13" s="488"/>
      <c r="V13" s="488"/>
      <c r="W13" s="488"/>
      <c r="X13" s="488"/>
      <c r="Y13" s="488"/>
      <c r="Z13" s="488"/>
      <c r="AA13" s="488"/>
      <c r="AB13" s="488"/>
      <c r="AC13" s="488"/>
      <c r="AD13" s="488"/>
      <c r="AE13" s="488"/>
      <c r="AF13" s="488"/>
      <c r="AG13" s="488"/>
      <c r="AH13" s="488"/>
      <c r="AI13" s="488"/>
      <c r="AJ13" s="488"/>
      <c r="AK13" s="488"/>
      <c r="AL13" s="488"/>
      <c r="AM13" s="488"/>
      <c r="AN13" s="488"/>
      <c r="AO13" s="488"/>
      <c r="AP13" s="488"/>
      <c r="AQ13" s="488"/>
      <c r="AR13" s="488"/>
      <c r="AS13" s="488"/>
      <c r="AT13" s="488"/>
      <c r="AU13" s="489"/>
    </row>
    <row r="14" spans="1:52" ht="12" customHeight="1" thickBot="1" x14ac:dyDescent="0.3">
      <c r="B14" s="490"/>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2"/>
    </row>
    <row r="15" spans="1:52" ht="5.25" customHeight="1" x14ac:dyDescent="0.25"/>
    <row r="16" spans="1:52" ht="12" customHeight="1" x14ac:dyDescent="0.25">
      <c r="D16" s="412" t="s">
        <v>960</v>
      </c>
      <c r="E16" s="412"/>
      <c r="F16" s="412"/>
      <c r="G16" s="412"/>
      <c r="H16" s="412"/>
      <c r="I16" s="412"/>
      <c r="J16" s="412"/>
      <c r="K16" s="412"/>
      <c r="L16" s="412"/>
      <c r="M16" s="412"/>
      <c r="N16" s="412"/>
      <c r="O16" s="412"/>
      <c r="P16" s="412"/>
      <c r="Q16" s="412"/>
      <c r="R16" s="412"/>
      <c r="S16" s="412"/>
      <c r="T16" s="412"/>
      <c r="U16" s="412"/>
      <c r="V16" s="412"/>
      <c r="W16" s="412"/>
      <c r="X16" s="412"/>
      <c r="Y16" s="412"/>
      <c r="Z16" s="412"/>
      <c r="AA16" s="412"/>
      <c r="AB16" s="412"/>
      <c r="AC16" s="412"/>
      <c r="AD16" s="412"/>
      <c r="AE16" s="412"/>
      <c r="AF16" s="412"/>
      <c r="AG16" s="412"/>
      <c r="AH16" s="412"/>
      <c r="AI16" s="412"/>
      <c r="AJ16" s="412"/>
      <c r="AK16" s="412"/>
      <c r="AL16" s="412"/>
      <c r="AM16" s="412"/>
      <c r="AN16" s="412"/>
      <c r="AO16" s="412"/>
      <c r="AP16" s="412"/>
      <c r="AQ16" s="412"/>
      <c r="AR16" s="412"/>
      <c r="AS16" s="412"/>
      <c r="AT16" s="412"/>
      <c r="AU16" s="412"/>
    </row>
    <row r="17" spans="4:47" ht="12" customHeight="1" x14ac:dyDescent="0.25">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412"/>
      <c r="AD17" s="412"/>
      <c r="AE17" s="412"/>
      <c r="AF17" s="412"/>
      <c r="AG17" s="412"/>
      <c r="AH17" s="412"/>
      <c r="AI17" s="412"/>
      <c r="AJ17" s="412"/>
      <c r="AK17" s="412"/>
      <c r="AL17" s="412"/>
      <c r="AM17" s="412"/>
      <c r="AN17" s="412"/>
      <c r="AO17" s="412"/>
      <c r="AP17" s="412"/>
      <c r="AQ17" s="412"/>
      <c r="AR17" s="412"/>
      <c r="AS17" s="412"/>
      <c r="AT17" s="412"/>
      <c r="AU17" s="412"/>
    </row>
    <row r="18" spans="4:47" ht="12" customHeight="1" x14ac:dyDescent="0.25">
      <c r="D18" s="412" t="s">
        <v>961</v>
      </c>
      <c r="E18" s="412"/>
      <c r="F18" s="412"/>
      <c r="G18" s="412"/>
      <c r="H18" s="412"/>
      <c r="I18" s="412"/>
      <c r="J18" s="412"/>
      <c r="K18" s="412"/>
      <c r="L18" s="412"/>
      <c r="M18" s="412"/>
      <c r="N18" s="412"/>
      <c r="O18" s="412"/>
      <c r="P18" s="412"/>
      <c r="Q18" s="412"/>
      <c r="R18" s="412"/>
      <c r="S18" s="412"/>
      <c r="T18" s="412"/>
      <c r="U18" s="412"/>
      <c r="V18" s="412"/>
      <c r="W18" s="412"/>
      <c r="X18" s="412"/>
      <c r="Y18" s="412"/>
      <c r="Z18" s="412"/>
      <c r="AA18" s="412"/>
      <c r="AB18" s="412"/>
      <c r="AC18" s="412"/>
      <c r="AD18" s="412"/>
      <c r="AE18" s="412"/>
      <c r="AF18" s="412"/>
      <c r="AG18" s="412"/>
      <c r="AH18" s="412"/>
      <c r="AI18" s="412"/>
      <c r="AJ18" s="412"/>
      <c r="AK18" s="412"/>
      <c r="AL18" s="412"/>
      <c r="AM18" s="412"/>
      <c r="AN18" s="412"/>
      <c r="AO18" s="412"/>
      <c r="AP18" s="412"/>
      <c r="AQ18" s="412"/>
      <c r="AR18" s="412"/>
      <c r="AS18" s="412"/>
      <c r="AT18" s="412"/>
      <c r="AU18" s="412"/>
    </row>
    <row r="19" spans="4:47" ht="12" customHeight="1" thickBot="1" x14ac:dyDescent="0.3">
      <c r="D19" s="412"/>
      <c r="E19" s="412"/>
      <c r="F19" s="412"/>
      <c r="G19" s="412"/>
      <c r="H19" s="412"/>
      <c r="I19" s="412"/>
      <c r="J19" s="412"/>
      <c r="K19" s="412"/>
      <c r="L19" s="412"/>
      <c r="M19" s="412"/>
      <c r="N19" s="412"/>
      <c r="O19" s="412"/>
      <c r="P19" s="412"/>
      <c r="Q19" s="412"/>
      <c r="R19" s="412"/>
      <c r="S19" s="412"/>
      <c r="T19" s="412"/>
      <c r="U19" s="412"/>
      <c r="V19" s="412"/>
      <c r="W19" s="412"/>
      <c r="X19" s="412"/>
      <c r="Y19" s="412"/>
      <c r="Z19" s="412"/>
      <c r="AA19" s="412"/>
      <c r="AB19" s="412"/>
      <c r="AC19" s="412"/>
      <c r="AD19" s="412"/>
      <c r="AE19" s="412"/>
      <c r="AF19" s="412"/>
      <c r="AG19" s="412"/>
      <c r="AH19" s="412"/>
      <c r="AI19" s="412"/>
      <c r="AJ19" s="412"/>
      <c r="AK19" s="412"/>
      <c r="AL19" s="412"/>
      <c r="AM19" s="412"/>
      <c r="AN19" s="412"/>
      <c r="AO19" s="412"/>
      <c r="AP19" s="412"/>
      <c r="AQ19" s="412"/>
      <c r="AR19" s="412"/>
      <c r="AS19" s="412"/>
      <c r="AT19" s="412"/>
      <c r="AU19" s="412"/>
    </row>
    <row r="20" spans="4:47" ht="9" customHeight="1" x14ac:dyDescent="0.25">
      <c r="D20" s="420" t="s">
        <v>177</v>
      </c>
      <c r="E20" s="421"/>
      <c r="F20" s="421"/>
      <c r="G20" s="421"/>
      <c r="H20" s="421"/>
      <c r="I20" s="421"/>
      <c r="J20" s="421"/>
      <c r="K20" s="421"/>
      <c r="L20" s="421"/>
      <c r="M20" s="506"/>
      <c r="N20" s="508"/>
      <c r="O20" s="509"/>
      <c r="P20" s="509"/>
      <c r="Q20" s="509"/>
      <c r="R20" s="509"/>
      <c r="S20" s="509"/>
      <c r="T20" s="509"/>
      <c r="U20" s="509"/>
      <c r="V20" s="509"/>
      <c r="W20" s="509"/>
      <c r="X20" s="509"/>
      <c r="Y20" s="509"/>
      <c r="Z20" s="509"/>
      <c r="AA20" s="509"/>
      <c r="AB20" s="510"/>
    </row>
    <row r="21" spans="4:47" ht="9" customHeight="1" thickBot="1" x14ac:dyDescent="0.3">
      <c r="D21" s="499"/>
      <c r="E21" s="500"/>
      <c r="F21" s="500"/>
      <c r="G21" s="500"/>
      <c r="H21" s="500"/>
      <c r="I21" s="500"/>
      <c r="J21" s="500"/>
      <c r="K21" s="500"/>
      <c r="L21" s="500"/>
      <c r="M21" s="507"/>
      <c r="N21" s="511"/>
      <c r="O21" s="512"/>
      <c r="P21" s="512"/>
      <c r="Q21" s="512"/>
      <c r="R21" s="512"/>
      <c r="S21" s="512"/>
      <c r="T21" s="512"/>
      <c r="U21" s="512"/>
      <c r="V21" s="512"/>
      <c r="W21" s="512"/>
      <c r="X21" s="512"/>
      <c r="Y21" s="512"/>
      <c r="Z21" s="512"/>
      <c r="AA21" s="512"/>
      <c r="AB21" s="513"/>
    </row>
    <row r="22" spans="4:47" ht="7.5" customHeight="1" thickBot="1" x14ac:dyDescent="0.3">
      <c r="N22" s="85"/>
      <c r="O22" s="85"/>
      <c r="P22" s="85"/>
      <c r="Q22" s="85"/>
      <c r="R22" s="85"/>
      <c r="S22" s="85"/>
      <c r="T22" s="85"/>
      <c r="U22" s="85"/>
      <c r="V22" s="85"/>
      <c r="W22" s="85"/>
      <c r="X22" s="85"/>
      <c r="Y22" s="85"/>
      <c r="Z22" s="85"/>
      <c r="AA22" s="85"/>
      <c r="AB22" s="85"/>
    </row>
    <row r="23" spans="4:47" ht="9" customHeight="1" x14ac:dyDescent="0.25">
      <c r="D23" s="420" t="s">
        <v>178</v>
      </c>
      <c r="E23" s="421"/>
      <c r="F23" s="421"/>
      <c r="G23" s="421"/>
      <c r="H23" s="421"/>
      <c r="I23" s="421"/>
      <c r="J23" s="421"/>
      <c r="K23" s="421"/>
      <c r="L23" s="421"/>
      <c r="M23" s="506"/>
      <c r="N23" s="508"/>
      <c r="O23" s="509"/>
      <c r="P23" s="509"/>
      <c r="Q23" s="509"/>
      <c r="R23" s="509"/>
      <c r="S23" s="509"/>
      <c r="T23" s="509"/>
      <c r="U23" s="509"/>
      <c r="V23" s="509"/>
      <c r="W23" s="509"/>
      <c r="X23" s="509"/>
      <c r="Y23" s="509"/>
      <c r="Z23" s="509"/>
      <c r="AA23" s="509"/>
      <c r="AB23" s="510"/>
    </row>
    <row r="24" spans="4:47" ht="9" customHeight="1" thickBot="1" x14ac:dyDescent="0.3">
      <c r="D24" s="499"/>
      <c r="E24" s="500"/>
      <c r="F24" s="500"/>
      <c r="G24" s="500"/>
      <c r="H24" s="500"/>
      <c r="I24" s="500"/>
      <c r="J24" s="500"/>
      <c r="K24" s="500"/>
      <c r="L24" s="500"/>
      <c r="M24" s="507"/>
      <c r="N24" s="511"/>
      <c r="O24" s="512"/>
      <c r="P24" s="512"/>
      <c r="Q24" s="512"/>
      <c r="R24" s="512"/>
      <c r="S24" s="512"/>
      <c r="T24" s="512"/>
      <c r="U24" s="512"/>
      <c r="V24" s="512"/>
      <c r="W24" s="512"/>
      <c r="X24" s="512"/>
      <c r="Y24" s="512"/>
      <c r="Z24" s="512"/>
      <c r="AA24" s="512"/>
      <c r="AB24" s="513"/>
    </row>
    <row r="25" spans="4:47" ht="7.5" customHeight="1" thickBot="1" x14ac:dyDescent="0.3">
      <c r="D25" s="73"/>
      <c r="E25" s="73"/>
      <c r="F25" s="73"/>
      <c r="G25" s="73"/>
      <c r="H25" s="73"/>
      <c r="I25" s="73"/>
      <c r="J25" s="73"/>
      <c r="K25" s="73"/>
      <c r="L25" s="73"/>
      <c r="M25" s="73"/>
      <c r="N25" s="251"/>
      <c r="O25" s="251"/>
      <c r="P25" s="251"/>
      <c r="Q25" s="251"/>
      <c r="R25" s="251"/>
      <c r="S25" s="251"/>
      <c r="T25" s="251"/>
      <c r="U25" s="251"/>
      <c r="V25" s="251"/>
      <c r="W25" s="251"/>
      <c r="X25" s="251"/>
      <c r="Y25" s="251"/>
      <c r="Z25" s="251"/>
      <c r="AA25" s="251"/>
      <c r="AB25" s="251"/>
      <c r="AC25" s="73"/>
    </row>
    <row r="26" spans="4:47" ht="9" customHeight="1" x14ac:dyDescent="0.25">
      <c r="D26" s="420" t="s">
        <v>179</v>
      </c>
      <c r="E26" s="421"/>
      <c r="F26" s="421"/>
      <c r="G26" s="421"/>
      <c r="H26" s="421"/>
      <c r="I26" s="421"/>
      <c r="J26" s="421"/>
      <c r="K26" s="421"/>
      <c r="L26" s="421"/>
      <c r="M26" s="506"/>
      <c r="N26" s="514"/>
      <c r="O26" s="515"/>
      <c r="P26" s="515"/>
      <c r="Q26" s="515"/>
      <c r="R26" s="515"/>
      <c r="S26" s="515"/>
      <c r="T26" s="515"/>
      <c r="U26" s="515"/>
      <c r="V26" s="515"/>
      <c r="W26" s="515"/>
      <c r="X26" s="515"/>
      <c r="Y26" s="515"/>
      <c r="Z26" s="515"/>
      <c r="AA26" s="515"/>
      <c r="AB26" s="516"/>
      <c r="AC26" s="73"/>
    </row>
    <row r="27" spans="4:47" ht="9" customHeight="1" thickBot="1" x14ac:dyDescent="0.3">
      <c r="D27" s="499"/>
      <c r="E27" s="500"/>
      <c r="F27" s="500"/>
      <c r="G27" s="500"/>
      <c r="H27" s="500"/>
      <c r="I27" s="500"/>
      <c r="J27" s="500"/>
      <c r="K27" s="500"/>
      <c r="L27" s="500"/>
      <c r="M27" s="507"/>
      <c r="N27" s="517"/>
      <c r="O27" s="518"/>
      <c r="P27" s="518"/>
      <c r="Q27" s="518"/>
      <c r="R27" s="518"/>
      <c r="S27" s="518"/>
      <c r="T27" s="518"/>
      <c r="U27" s="518"/>
      <c r="V27" s="518"/>
      <c r="W27" s="518"/>
      <c r="X27" s="518"/>
      <c r="Y27" s="518"/>
      <c r="Z27" s="518"/>
      <c r="AA27" s="518"/>
      <c r="AB27" s="519"/>
      <c r="AC27" s="73"/>
    </row>
    <row r="28" spans="4:47" ht="12" customHeight="1" x14ac:dyDescent="0.25">
      <c r="D28" s="412" t="s">
        <v>962</v>
      </c>
      <c r="E28" s="412"/>
      <c r="F28" s="412"/>
      <c r="G28" s="412"/>
      <c r="H28" s="412"/>
      <c r="I28" s="412"/>
      <c r="J28" s="412"/>
      <c r="K28" s="412"/>
      <c r="L28" s="412"/>
      <c r="M28" s="412"/>
      <c r="N28" s="412"/>
      <c r="O28" s="412"/>
      <c r="P28" s="412"/>
      <c r="Q28" s="412"/>
      <c r="R28" s="412"/>
      <c r="S28" s="412"/>
      <c r="T28" s="412"/>
      <c r="U28" s="412"/>
      <c r="V28" s="412"/>
      <c r="W28" s="412"/>
      <c r="X28" s="412"/>
      <c r="Y28" s="412"/>
      <c r="Z28" s="412"/>
      <c r="AA28" s="412"/>
      <c r="AB28" s="412"/>
      <c r="AC28" s="412"/>
      <c r="AD28" s="412"/>
      <c r="AE28" s="412"/>
      <c r="AF28" s="412"/>
      <c r="AG28" s="412"/>
      <c r="AH28" s="412"/>
      <c r="AI28" s="412"/>
      <c r="AJ28" s="412"/>
      <c r="AK28" s="412"/>
      <c r="AL28" s="412"/>
      <c r="AM28" s="412"/>
      <c r="AN28" s="412"/>
      <c r="AO28" s="412"/>
      <c r="AP28" s="412"/>
      <c r="AQ28" s="412"/>
      <c r="AR28" s="412"/>
      <c r="AS28" s="412"/>
      <c r="AT28" s="412"/>
      <c r="AU28" s="412"/>
    </row>
    <row r="29" spans="4:47" ht="12" customHeight="1" thickBot="1" x14ac:dyDescent="0.3">
      <c r="D29" s="412"/>
      <c r="E29" s="412"/>
      <c r="F29" s="412"/>
      <c r="G29" s="412"/>
      <c r="H29" s="412"/>
      <c r="I29" s="412"/>
      <c r="J29" s="412"/>
      <c r="K29" s="412"/>
      <c r="L29" s="412"/>
      <c r="M29" s="412"/>
      <c r="N29" s="412"/>
      <c r="O29" s="412"/>
      <c r="P29" s="412"/>
      <c r="Q29" s="412"/>
      <c r="R29" s="412"/>
      <c r="S29" s="412"/>
      <c r="T29" s="412"/>
      <c r="U29" s="412"/>
      <c r="V29" s="412"/>
      <c r="W29" s="412"/>
      <c r="X29" s="412"/>
      <c r="Y29" s="412"/>
      <c r="Z29" s="412"/>
      <c r="AA29" s="412"/>
      <c r="AB29" s="412"/>
      <c r="AC29" s="412"/>
      <c r="AD29" s="412"/>
      <c r="AE29" s="412"/>
      <c r="AF29" s="412"/>
      <c r="AG29" s="412"/>
      <c r="AH29" s="412"/>
      <c r="AI29" s="412"/>
      <c r="AJ29" s="412"/>
      <c r="AK29" s="412"/>
      <c r="AL29" s="412"/>
      <c r="AM29" s="412"/>
      <c r="AN29" s="412"/>
      <c r="AO29" s="412"/>
      <c r="AP29" s="412"/>
      <c r="AQ29" s="412"/>
      <c r="AR29" s="412"/>
      <c r="AS29" s="412"/>
      <c r="AT29" s="412"/>
      <c r="AU29" s="412"/>
    </row>
    <row r="30" spans="4:47" ht="9" customHeight="1" x14ac:dyDescent="0.25">
      <c r="D30" s="420" t="s">
        <v>963</v>
      </c>
      <c r="E30" s="421"/>
      <c r="F30" s="421"/>
      <c r="G30" s="421"/>
      <c r="H30" s="421"/>
      <c r="I30" s="421"/>
      <c r="J30" s="421"/>
      <c r="K30" s="421"/>
      <c r="L30" s="421"/>
      <c r="M30" s="506"/>
      <c r="N30" s="508"/>
      <c r="O30" s="509"/>
      <c r="P30" s="509"/>
      <c r="Q30" s="509"/>
      <c r="R30" s="509"/>
      <c r="S30" s="509"/>
      <c r="T30" s="509"/>
      <c r="U30" s="509"/>
      <c r="V30" s="509"/>
      <c r="W30" s="509"/>
      <c r="X30" s="509"/>
      <c r="Y30" s="509"/>
      <c r="Z30" s="509"/>
      <c r="AA30" s="509"/>
      <c r="AB30" s="510"/>
    </row>
    <row r="31" spans="4:47" ht="9" customHeight="1" thickBot="1" x14ac:dyDescent="0.3">
      <c r="D31" s="499"/>
      <c r="E31" s="500"/>
      <c r="F31" s="500"/>
      <c r="G31" s="500"/>
      <c r="H31" s="500"/>
      <c r="I31" s="500"/>
      <c r="J31" s="500"/>
      <c r="K31" s="500"/>
      <c r="L31" s="500"/>
      <c r="M31" s="507"/>
      <c r="N31" s="511"/>
      <c r="O31" s="512"/>
      <c r="P31" s="512"/>
      <c r="Q31" s="512"/>
      <c r="R31" s="512"/>
      <c r="S31" s="512"/>
      <c r="T31" s="512"/>
      <c r="U31" s="512"/>
      <c r="V31" s="512"/>
      <c r="W31" s="512"/>
      <c r="X31" s="512"/>
      <c r="Y31" s="512"/>
      <c r="Z31" s="512"/>
      <c r="AA31" s="512"/>
      <c r="AB31" s="513"/>
    </row>
    <row r="32" spans="4:47" ht="12.75" customHeight="1" x14ac:dyDescent="0.25">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row>
    <row r="33" spans="1:48" ht="12" customHeight="1" x14ac:dyDescent="0.25">
      <c r="D33" s="412" t="s">
        <v>964</v>
      </c>
      <c r="E33" s="412"/>
      <c r="F33" s="412"/>
      <c r="G33" s="412"/>
      <c r="H33" s="412"/>
      <c r="I33" s="412"/>
      <c r="J33" s="412"/>
      <c r="K33" s="412"/>
      <c r="L33" s="412"/>
      <c r="M33" s="412"/>
      <c r="N33" s="412"/>
      <c r="O33" s="412"/>
      <c r="P33" s="412"/>
      <c r="Q33" s="412"/>
      <c r="R33" s="412"/>
      <c r="S33" s="412"/>
      <c r="T33" s="412"/>
      <c r="U33" s="412"/>
      <c r="V33" s="412"/>
      <c r="W33" s="412"/>
      <c r="X33" s="412"/>
      <c r="Y33" s="412"/>
      <c r="Z33" s="412"/>
      <c r="AA33" s="412"/>
      <c r="AB33" s="412"/>
      <c r="AC33" s="412"/>
      <c r="AD33" s="412"/>
      <c r="AE33" s="412"/>
      <c r="AF33" s="412"/>
      <c r="AG33" s="412"/>
      <c r="AH33" s="412"/>
      <c r="AI33" s="412"/>
      <c r="AJ33" s="412"/>
      <c r="AK33" s="412"/>
      <c r="AL33" s="412"/>
      <c r="AM33" s="412"/>
      <c r="AN33" s="412"/>
      <c r="AO33" s="412"/>
      <c r="AP33" s="412"/>
      <c r="AQ33" s="412"/>
      <c r="AR33" s="412"/>
      <c r="AS33" s="412"/>
      <c r="AT33" s="412"/>
      <c r="AU33" s="412"/>
    </row>
    <row r="34" spans="1:48" ht="12" customHeight="1" x14ac:dyDescent="0.25">
      <c r="D34" s="412"/>
      <c r="E34" s="412"/>
      <c r="F34" s="412"/>
      <c r="G34" s="412"/>
      <c r="H34" s="412"/>
      <c r="I34" s="412"/>
      <c r="J34" s="412"/>
      <c r="K34" s="412"/>
      <c r="L34" s="412"/>
      <c r="M34" s="412"/>
      <c r="N34" s="412"/>
      <c r="O34" s="412"/>
      <c r="P34" s="412"/>
      <c r="Q34" s="412"/>
      <c r="R34" s="412"/>
      <c r="S34" s="412"/>
      <c r="T34" s="412"/>
      <c r="U34" s="412"/>
      <c r="V34" s="412"/>
      <c r="W34" s="412"/>
      <c r="X34" s="412"/>
      <c r="Y34" s="412"/>
      <c r="Z34" s="412"/>
      <c r="AA34" s="412"/>
      <c r="AB34" s="412"/>
      <c r="AC34" s="412"/>
      <c r="AD34" s="412"/>
      <c r="AE34" s="412"/>
      <c r="AF34" s="412"/>
      <c r="AG34" s="412"/>
      <c r="AH34" s="412"/>
      <c r="AI34" s="412"/>
      <c r="AJ34" s="412"/>
      <c r="AK34" s="412"/>
      <c r="AL34" s="412"/>
      <c r="AM34" s="412"/>
      <c r="AN34" s="412"/>
      <c r="AO34" s="412"/>
      <c r="AP34" s="412"/>
      <c r="AQ34" s="412"/>
      <c r="AR34" s="412"/>
      <c r="AS34" s="412"/>
      <c r="AT34" s="412"/>
      <c r="AU34" s="412"/>
    </row>
    <row r="35" spans="1:48" ht="12.75" customHeight="1" x14ac:dyDescent="0.25">
      <c r="C35" s="505" t="s">
        <v>967</v>
      </c>
      <c r="D35" s="505"/>
      <c r="E35" s="505"/>
      <c r="F35" s="505"/>
      <c r="G35" s="505"/>
      <c r="H35" s="505"/>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5"/>
      <c r="AN35" s="505"/>
      <c r="AO35" s="505"/>
      <c r="AP35" s="505"/>
      <c r="AQ35" s="505"/>
      <c r="AS35" s="504"/>
      <c r="AT35" s="504"/>
    </row>
    <row r="36" spans="1:48" ht="12.75" customHeight="1" x14ac:dyDescent="0.25">
      <c r="C36" s="505"/>
      <c r="D36" s="505"/>
      <c r="E36" s="505"/>
      <c r="F36" s="505"/>
      <c r="G36" s="505"/>
      <c r="H36" s="505"/>
      <c r="I36" s="505"/>
      <c r="J36" s="505"/>
      <c r="K36" s="505"/>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c r="AM36" s="505"/>
      <c r="AN36" s="505"/>
      <c r="AO36" s="505"/>
      <c r="AP36" s="505"/>
      <c r="AQ36" s="505"/>
      <c r="AS36" s="504"/>
      <c r="AT36" s="504"/>
    </row>
    <row r="37" spans="1:48" ht="12.75" customHeight="1" x14ac:dyDescent="0.25">
      <c r="C37" s="503" t="s">
        <v>966</v>
      </c>
      <c r="D37" s="503"/>
      <c r="E37" s="503"/>
      <c r="F37" s="503"/>
      <c r="G37" s="503"/>
      <c r="H37" s="503"/>
      <c r="I37" s="503"/>
      <c r="J37" s="503"/>
      <c r="K37" s="503"/>
      <c r="L37" s="503"/>
      <c r="M37" s="503"/>
      <c r="N37" s="503"/>
      <c r="O37" s="503"/>
      <c r="P37" s="503"/>
      <c r="Q37" s="503"/>
      <c r="R37" s="503"/>
      <c r="S37" s="503"/>
      <c r="T37" s="503"/>
      <c r="U37" s="503"/>
      <c r="V37" s="503"/>
      <c r="W37" s="503"/>
      <c r="X37" s="503"/>
      <c r="Y37" s="503"/>
      <c r="Z37" s="503"/>
      <c r="AA37" s="503"/>
      <c r="AB37" s="503"/>
      <c r="AC37" s="503"/>
      <c r="AD37" s="503"/>
      <c r="AE37" s="503"/>
      <c r="AF37" s="503"/>
      <c r="AG37" s="503"/>
      <c r="AH37" s="503"/>
      <c r="AI37" s="503"/>
      <c r="AJ37" s="503"/>
      <c r="AK37" s="503"/>
      <c r="AL37" s="503"/>
      <c r="AM37" s="503"/>
      <c r="AN37" s="503"/>
      <c r="AO37" s="503"/>
      <c r="AP37" s="503"/>
      <c r="AQ37" s="503"/>
    </row>
    <row r="38" spans="1:48" ht="12.75" customHeight="1" x14ac:dyDescent="0.25">
      <c r="C38" s="503"/>
      <c r="D38" s="503"/>
      <c r="E38" s="503"/>
      <c r="F38" s="503"/>
      <c r="G38" s="503"/>
      <c r="H38" s="503"/>
      <c r="I38" s="503"/>
      <c r="J38" s="503"/>
      <c r="K38" s="503"/>
      <c r="L38" s="503"/>
      <c r="M38" s="503"/>
      <c r="N38" s="503"/>
      <c r="O38" s="503"/>
      <c r="P38" s="503"/>
      <c r="Q38" s="503"/>
      <c r="R38" s="503"/>
      <c r="S38" s="503"/>
      <c r="T38" s="503"/>
      <c r="U38" s="503"/>
      <c r="V38" s="503"/>
      <c r="W38" s="503"/>
      <c r="X38" s="503"/>
      <c r="Y38" s="503"/>
      <c r="Z38" s="503"/>
      <c r="AA38" s="503"/>
      <c r="AB38" s="503"/>
      <c r="AC38" s="503"/>
      <c r="AD38" s="503"/>
      <c r="AE38" s="503"/>
      <c r="AF38" s="503"/>
      <c r="AG38" s="503"/>
      <c r="AH38" s="503"/>
      <c r="AI38" s="503"/>
      <c r="AJ38" s="503"/>
      <c r="AK38" s="503"/>
      <c r="AL38" s="503"/>
      <c r="AM38" s="503"/>
      <c r="AN38" s="503"/>
      <c r="AO38" s="503"/>
      <c r="AP38" s="503"/>
      <c r="AQ38" s="503"/>
    </row>
    <row r="39" spans="1:48" ht="12.75" customHeight="1" x14ac:dyDescent="0.25">
      <c r="C39" s="503"/>
      <c r="D39" s="503"/>
      <c r="E39" s="503"/>
      <c r="F39" s="503"/>
      <c r="G39" s="503"/>
      <c r="H39" s="503"/>
      <c r="I39" s="503"/>
      <c r="J39" s="503"/>
      <c r="K39" s="503"/>
      <c r="L39" s="503"/>
      <c r="M39" s="503"/>
      <c r="N39" s="503"/>
      <c r="O39" s="503"/>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503"/>
      <c r="AP39" s="503"/>
      <c r="AQ39" s="503"/>
    </row>
    <row r="40" spans="1:48" ht="12.75" customHeight="1" x14ac:dyDescent="0.25">
      <c r="C40" s="505" t="s">
        <v>968</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5"/>
      <c r="AF40" s="505"/>
      <c r="AG40" s="505"/>
      <c r="AH40" s="505"/>
      <c r="AI40" s="505"/>
      <c r="AJ40" s="505"/>
      <c r="AK40" s="505"/>
      <c r="AL40" s="505"/>
      <c r="AM40" s="505"/>
      <c r="AN40" s="505"/>
      <c r="AO40" s="505"/>
      <c r="AP40" s="505"/>
      <c r="AQ40" s="505"/>
      <c r="AS40" s="504"/>
      <c r="AT40" s="504"/>
    </row>
    <row r="41" spans="1:48" ht="12.75" customHeight="1" x14ac:dyDescent="0.25">
      <c r="C41" s="505"/>
      <c r="D41" s="505"/>
      <c r="E41" s="505"/>
      <c r="F41" s="505"/>
      <c r="G41" s="505"/>
      <c r="H41" s="505"/>
      <c r="I41" s="505"/>
      <c r="J41" s="505"/>
      <c r="K41" s="505"/>
      <c r="L41" s="505"/>
      <c r="M41" s="505"/>
      <c r="N41" s="505"/>
      <c r="O41" s="505"/>
      <c r="P41" s="505"/>
      <c r="Q41" s="505"/>
      <c r="R41" s="505"/>
      <c r="S41" s="505"/>
      <c r="T41" s="505"/>
      <c r="U41" s="505"/>
      <c r="V41" s="505"/>
      <c r="W41" s="505"/>
      <c r="X41" s="505"/>
      <c r="Y41" s="505"/>
      <c r="Z41" s="505"/>
      <c r="AA41" s="505"/>
      <c r="AB41" s="505"/>
      <c r="AC41" s="505"/>
      <c r="AD41" s="505"/>
      <c r="AE41" s="505"/>
      <c r="AF41" s="505"/>
      <c r="AG41" s="505"/>
      <c r="AH41" s="505"/>
      <c r="AI41" s="505"/>
      <c r="AJ41" s="505"/>
      <c r="AK41" s="505"/>
      <c r="AL41" s="505"/>
      <c r="AM41" s="505"/>
      <c r="AN41" s="505"/>
      <c r="AO41" s="505"/>
      <c r="AP41" s="505"/>
      <c r="AQ41" s="505"/>
      <c r="AS41" s="504"/>
      <c r="AT41" s="504"/>
    </row>
    <row r="42" spans="1:48" ht="12.75" customHeight="1" x14ac:dyDescent="0.25">
      <c r="C42" s="503" t="s">
        <v>969</v>
      </c>
      <c r="D42" s="503"/>
      <c r="E42" s="503"/>
      <c r="F42" s="503"/>
      <c r="G42" s="503"/>
      <c r="H42" s="503"/>
      <c r="I42" s="503"/>
      <c r="J42" s="503"/>
      <c r="K42" s="503"/>
      <c r="L42" s="503"/>
      <c r="M42" s="503"/>
      <c r="N42" s="503"/>
      <c r="O42" s="503"/>
      <c r="P42" s="503"/>
      <c r="Q42" s="503"/>
      <c r="R42" s="503"/>
      <c r="S42" s="503"/>
      <c r="T42" s="503"/>
      <c r="U42" s="503"/>
      <c r="V42" s="503"/>
      <c r="W42" s="503"/>
      <c r="X42" s="503"/>
      <c r="Y42" s="503"/>
      <c r="Z42" s="503"/>
      <c r="AA42" s="503"/>
      <c r="AB42" s="503"/>
      <c r="AC42" s="503"/>
      <c r="AD42" s="503"/>
      <c r="AE42" s="503"/>
      <c r="AF42" s="503"/>
      <c r="AG42" s="503"/>
      <c r="AH42" s="503"/>
      <c r="AI42" s="503"/>
      <c r="AJ42" s="503"/>
      <c r="AK42" s="503"/>
      <c r="AL42" s="503"/>
      <c r="AM42" s="503"/>
      <c r="AN42" s="503"/>
      <c r="AO42" s="503"/>
      <c r="AP42" s="503"/>
      <c r="AQ42" s="503"/>
    </row>
    <row r="43" spans="1:48" ht="12.75" customHeight="1" x14ac:dyDescent="0.25">
      <c r="C43" s="505" t="s">
        <v>970</v>
      </c>
      <c r="D43" s="505"/>
      <c r="E43" s="505"/>
      <c r="F43" s="505"/>
      <c r="G43" s="505"/>
      <c r="H43" s="505"/>
      <c r="I43" s="505"/>
      <c r="J43" s="505"/>
      <c r="K43" s="505"/>
      <c r="L43" s="505"/>
      <c r="M43" s="505"/>
      <c r="N43" s="505"/>
      <c r="O43" s="505"/>
      <c r="P43" s="505"/>
      <c r="Q43" s="505"/>
      <c r="R43" s="505"/>
      <c r="S43" s="505"/>
      <c r="T43" s="505"/>
      <c r="U43" s="505"/>
      <c r="V43" s="505"/>
      <c r="W43" s="505"/>
      <c r="X43" s="505"/>
      <c r="Y43" s="505"/>
      <c r="Z43" s="505"/>
      <c r="AA43" s="505"/>
      <c r="AB43" s="505"/>
      <c r="AC43" s="505"/>
      <c r="AD43" s="505"/>
      <c r="AE43" s="505"/>
      <c r="AF43" s="505"/>
      <c r="AG43" s="505"/>
      <c r="AH43" s="505"/>
      <c r="AI43" s="505"/>
      <c r="AJ43" s="505"/>
      <c r="AK43" s="505"/>
      <c r="AL43" s="505"/>
      <c r="AM43" s="505"/>
      <c r="AN43" s="505"/>
      <c r="AO43" s="505"/>
      <c r="AP43" s="505"/>
      <c r="AQ43" s="505"/>
      <c r="AS43" s="504"/>
      <c r="AT43" s="504"/>
    </row>
    <row r="44" spans="1:48" ht="12.75" customHeight="1" x14ac:dyDescent="0.25">
      <c r="C44" s="505"/>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5"/>
      <c r="AF44" s="505"/>
      <c r="AG44" s="505"/>
      <c r="AH44" s="505"/>
      <c r="AI44" s="505"/>
      <c r="AJ44" s="505"/>
      <c r="AK44" s="505"/>
      <c r="AL44" s="505"/>
      <c r="AM44" s="505"/>
      <c r="AN44" s="505"/>
      <c r="AO44" s="505"/>
      <c r="AP44" s="505"/>
      <c r="AQ44" s="505"/>
      <c r="AS44" s="504"/>
      <c r="AT44" s="504"/>
    </row>
    <row r="45" spans="1:48" ht="12"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469" t="s">
        <v>232</v>
      </c>
      <c r="AT45" s="469"/>
      <c r="AU45" s="469"/>
      <c r="AV45" s="469"/>
    </row>
    <row r="46" spans="1:48" ht="12"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469"/>
      <c r="AT46" s="469"/>
      <c r="AU46" s="469"/>
      <c r="AV46" s="469"/>
    </row>
    <row r="47" spans="1:48" ht="12"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row>
    <row r="48" spans="1:48" ht="12"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row>
    <row r="49" spans="1:48" ht="12"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row>
    <row r="50" spans="1:48" ht="12"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row>
    <row r="51" spans="1:48" ht="12"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row>
    <row r="52" spans="1:48" ht="12"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row>
    <row r="53" spans="1:48" ht="12"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row>
    <row r="54" spans="1:48" ht="12"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row>
    <row r="55" spans="1:48" ht="12"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row>
    <row r="56" spans="1:48" ht="12"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row>
    <row r="57" spans="1:48" ht="12"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row>
    <row r="58" spans="1:48" ht="12"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row>
    <row r="59" spans="1:48" ht="12"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row>
    <row r="60" spans="1:48" ht="12"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row>
    <row r="61" spans="1:48" ht="12"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row>
    <row r="62" spans="1:48" ht="12"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row>
    <row r="63" spans="1:48" ht="12"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row>
    <row r="64" spans="1:48" ht="12"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row>
    <row r="65" spans="1:48" ht="12"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row>
    <row r="66" spans="1:48" ht="12"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80"/>
    </row>
    <row r="67" spans="1:48" ht="12"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row>
    <row r="68" spans="1:48" ht="12"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row>
    <row r="69" spans="1:48" ht="12"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row>
    <row r="70" spans="1:48" ht="12"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row>
    <row r="71" spans="1:48" ht="12"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row>
    <row r="72" spans="1:48" ht="12"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row>
    <row r="73" spans="1:48" ht="12"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row>
    <row r="74" spans="1:48" ht="12"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row>
    <row r="75" spans="1:48" ht="12"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row>
    <row r="76" spans="1:48" ht="12"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row>
    <row r="77" spans="1:48" ht="12"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row>
    <row r="78" spans="1:48" ht="12"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80"/>
    </row>
    <row r="79" spans="1:48" ht="12"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row>
    <row r="80" spans="1:48" ht="12"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row>
    <row r="81" spans="1:48" ht="12"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row>
    <row r="82" spans="1:48" ht="12"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row>
    <row r="83" spans="1:48" ht="12"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row>
    <row r="84" spans="1:48" ht="12"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row>
    <row r="85" spans="1:48" ht="12"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row>
    <row r="86" spans="1:48" ht="12"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row>
    <row r="87" spans="1:48" ht="12"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row>
    <row r="88" spans="1:48" ht="12"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row>
    <row r="89" spans="1:48" ht="12"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row>
    <row r="90" spans="1:48" ht="12"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row>
    <row r="91" spans="1:48" ht="12"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row>
    <row r="92" spans="1:48" ht="12"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row>
    <row r="93" spans="1:48" ht="12"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row>
    <row r="94" spans="1:48" ht="12"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row>
    <row r="95" spans="1:48" ht="12"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row>
    <row r="96" spans="1:48" ht="12"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row>
    <row r="97" spans="1:48" ht="12"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row>
  </sheetData>
  <sheetProtection sheet="1" objects="1" scenarios="1"/>
  <mergeCells count="28">
    <mergeCell ref="B10:AU14"/>
    <mergeCell ref="A1:C3"/>
    <mergeCell ref="D1:AM3"/>
    <mergeCell ref="AN1:AV3"/>
    <mergeCell ref="B5:I6"/>
    <mergeCell ref="J5:N6"/>
    <mergeCell ref="A7:AV9"/>
    <mergeCell ref="C35:AQ36"/>
    <mergeCell ref="AS45:AV46"/>
    <mergeCell ref="D16:AU17"/>
    <mergeCell ref="D18:AU19"/>
    <mergeCell ref="D28:AU29"/>
    <mergeCell ref="D33:AU34"/>
    <mergeCell ref="AS35:AT36"/>
    <mergeCell ref="D30:M31"/>
    <mergeCell ref="N30:AB31"/>
    <mergeCell ref="D23:M24"/>
    <mergeCell ref="N23:AB24"/>
    <mergeCell ref="D26:M27"/>
    <mergeCell ref="N26:AB27"/>
    <mergeCell ref="D20:M21"/>
    <mergeCell ref="N20:AB21"/>
    <mergeCell ref="C37:AQ39"/>
    <mergeCell ref="C42:AQ42"/>
    <mergeCell ref="AS40:AT41"/>
    <mergeCell ref="AS43:AT44"/>
    <mergeCell ref="C43:AQ44"/>
    <mergeCell ref="C40:AQ41"/>
  </mergeCells>
  <conditionalFormatting sqref="N26">
    <cfRule type="cellIs" dxfId="284" priority="29" operator="equal">
      <formula>0</formula>
    </cfRule>
  </conditionalFormatting>
  <conditionalFormatting sqref="N20">
    <cfRule type="cellIs" dxfId="283" priority="31" operator="equal">
      <formula>0</formula>
    </cfRule>
  </conditionalFormatting>
  <conditionalFormatting sqref="N23">
    <cfRule type="cellIs" dxfId="282" priority="30" operator="equal">
      <formula>0</formula>
    </cfRule>
  </conditionalFormatting>
  <conditionalFormatting sqref="B10">
    <cfRule type="cellIs" dxfId="281" priority="16" operator="equal">
      <formula>0</formula>
    </cfRule>
  </conditionalFormatting>
  <conditionalFormatting sqref="N30">
    <cfRule type="cellIs" dxfId="280" priority="15" operator="equal">
      <formula>0</formula>
    </cfRule>
  </conditionalFormatting>
  <conditionalFormatting sqref="J5:N6">
    <cfRule type="cellIs" dxfId="279" priority="12" operator="equal">
      <formula>0</formula>
    </cfRule>
  </conditionalFormatting>
  <conditionalFormatting sqref="AS35">
    <cfRule type="cellIs" dxfId="278" priority="3" operator="equal">
      <formula>0</formula>
    </cfRule>
  </conditionalFormatting>
  <conditionalFormatting sqref="AS40">
    <cfRule type="cellIs" dxfId="277" priority="2" operator="equal">
      <formula>0</formula>
    </cfRule>
  </conditionalFormatting>
  <conditionalFormatting sqref="AS43">
    <cfRule type="cellIs" dxfId="276" priority="1" operator="equal">
      <formula>0</formula>
    </cfRule>
  </conditionalFormatting>
  <dataValidations disablePrompts="1" count="1">
    <dataValidation type="list" allowBlank="1" showInputMessage="1" showErrorMessage="1" sqref="AS40:AT41 AS35:AT36 AS43:AT44">
      <formula1>$AZ$1</formula1>
    </dataValidation>
  </dataValidations>
  <hyperlinks>
    <hyperlink ref="AS45:AV46" location="Thématiques!Zone_d_impression" display="suivant"/>
  </hyperlinks>
  <pageMargins left="0.7" right="0.7" top="0.75" bottom="0.75" header="0.3" footer="0.3"/>
  <pageSetup paperSize="9"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U224"/>
  <sheetViews>
    <sheetView showGridLines="0" showRowColHeaders="0" showZeros="0" zoomScale="130" zoomScaleNormal="130" workbookViewId="0">
      <pane ySplit="3" topLeftCell="A4" activePane="bottomLeft" state="frozen"/>
      <selection pane="bottomLeft" activeCell="AZ17" sqref="AZ17"/>
    </sheetView>
  </sheetViews>
  <sheetFormatPr baseColWidth="10" defaultColWidth="2.7109375" defaultRowHeight="12" customHeight="1" x14ac:dyDescent="0.25"/>
  <cols>
    <col min="1" max="27" width="2.7109375" style="205"/>
    <col min="28" max="28" width="3.140625" style="205" bestFit="1" customWidth="1"/>
    <col min="29" max="47" width="2.7109375" style="205"/>
    <col min="48" max="59" width="2.7109375" style="219"/>
    <col min="60" max="16384" width="2.7109375" style="205"/>
  </cols>
  <sheetData>
    <row r="1" spans="1:229" ht="12" customHeight="1" thickTop="1" x14ac:dyDescent="0.25">
      <c r="A1" s="557"/>
      <c r="B1" s="557"/>
      <c r="C1" s="557"/>
      <c r="D1" s="541" t="str">
        <f>'Page de garde'!D1:AM3</f>
        <v>Appel à projets commun 2022</v>
      </c>
      <c r="E1" s="541"/>
      <c r="F1" s="541"/>
      <c r="G1" s="541"/>
      <c r="H1" s="541"/>
      <c r="I1" s="541"/>
      <c r="J1" s="541"/>
      <c r="K1" s="541"/>
      <c r="L1" s="541"/>
      <c r="M1" s="541"/>
      <c r="N1" s="541"/>
      <c r="O1" s="541"/>
      <c r="P1" s="541"/>
      <c r="Q1" s="541"/>
      <c r="R1" s="541"/>
      <c r="S1" s="541"/>
      <c r="T1" s="541"/>
      <c r="U1" s="541"/>
      <c r="V1" s="541"/>
      <c r="W1" s="541"/>
      <c r="X1" s="541"/>
      <c r="Y1" s="541"/>
      <c r="Z1" s="541"/>
      <c r="AA1" s="541"/>
      <c r="AB1" s="541"/>
      <c r="AC1" s="541"/>
      <c r="AD1" s="541"/>
      <c r="AE1" s="541"/>
      <c r="AF1" s="541"/>
      <c r="AG1" s="541"/>
      <c r="AH1" s="541"/>
      <c r="AI1" s="541"/>
      <c r="AJ1" s="541"/>
      <c r="AK1" s="541"/>
      <c r="AL1" s="541"/>
      <c r="AM1" s="541"/>
      <c r="AN1" s="542" t="s">
        <v>237</v>
      </c>
      <c r="AO1" s="543"/>
      <c r="AP1" s="543"/>
      <c r="AQ1" s="543"/>
      <c r="AR1" s="543"/>
      <c r="AS1" s="543"/>
      <c r="AT1" s="543"/>
      <c r="AU1" s="544"/>
      <c r="AV1" s="203"/>
      <c r="AW1" s="203"/>
      <c r="AX1" s="203"/>
      <c r="AY1" s="203"/>
      <c r="AZ1" s="203"/>
      <c r="BA1" s="203"/>
      <c r="BB1" s="203"/>
      <c r="BC1" s="203"/>
      <c r="BD1" s="203"/>
      <c r="BE1" s="203"/>
      <c r="BF1" s="203"/>
      <c r="BG1" s="203"/>
      <c r="BH1" s="204"/>
      <c r="BI1" s="204"/>
      <c r="BJ1" s="204"/>
      <c r="BK1" s="204"/>
      <c r="BL1" s="204"/>
      <c r="BM1" s="204"/>
      <c r="BN1" s="204"/>
      <c r="BO1" s="204"/>
      <c r="BP1" s="204"/>
      <c r="BQ1" s="204"/>
      <c r="BR1" s="204"/>
      <c r="BS1" s="204"/>
      <c r="BT1" s="204"/>
      <c r="BU1" s="204"/>
      <c r="BV1" s="204"/>
      <c r="BW1" s="204"/>
      <c r="BX1" s="204"/>
      <c r="BY1" s="204"/>
      <c r="BZ1" s="204"/>
      <c r="CA1" s="204"/>
      <c r="CB1" s="204"/>
      <c r="CC1" s="204"/>
      <c r="CD1" s="204"/>
      <c r="CE1" s="204"/>
      <c r="CF1" s="204"/>
      <c r="CG1" s="204"/>
      <c r="CH1" s="204"/>
      <c r="CI1" s="204"/>
      <c r="CJ1" s="204"/>
      <c r="CK1" s="204"/>
      <c r="CL1" s="204"/>
      <c r="CM1" s="204"/>
      <c r="CN1" s="204"/>
      <c r="CO1" s="204"/>
      <c r="CP1" s="204"/>
      <c r="CQ1" s="204"/>
      <c r="CR1" s="204"/>
      <c r="CS1" s="204"/>
      <c r="CT1" s="204"/>
      <c r="CU1" s="204"/>
      <c r="CV1" s="204"/>
      <c r="CW1" s="204"/>
      <c r="CX1" s="204"/>
      <c r="CY1" s="204"/>
      <c r="CZ1" s="204"/>
      <c r="DA1" s="204"/>
      <c r="DB1" s="204"/>
      <c r="DC1" s="204"/>
      <c r="DD1" s="204"/>
      <c r="DE1" s="204"/>
      <c r="DF1" s="204"/>
      <c r="DG1" s="204"/>
      <c r="DH1" s="204"/>
      <c r="DI1" s="204"/>
      <c r="DJ1" s="204"/>
      <c r="DK1" s="204"/>
      <c r="DL1" s="204"/>
      <c r="DM1" s="204"/>
      <c r="DN1" s="204"/>
      <c r="DO1" s="204"/>
      <c r="DP1" s="204"/>
      <c r="DQ1" s="204"/>
      <c r="DR1" s="204"/>
      <c r="DS1" s="204"/>
      <c r="DT1" s="204"/>
      <c r="DU1" s="204"/>
      <c r="DV1" s="204"/>
      <c r="DW1" s="204"/>
      <c r="DX1" s="204"/>
      <c r="DY1" s="204"/>
      <c r="DZ1" s="204"/>
      <c r="EA1" s="204"/>
      <c r="EB1" s="204"/>
      <c r="EC1" s="204"/>
      <c r="ED1" s="204"/>
      <c r="EE1" s="204"/>
      <c r="EF1" s="204"/>
      <c r="EG1" s="204"/>
      <c r="EH1" s="204"/>
      <c r="EI1" s="204"/>
      <c r="EJ1" s="204"/>
      <c r="EK1" s="204"/>
      <c r="EL1" s="204"/>
      <c r="EM1" s="204"/>
      <c r="EN1" s="204"/>
      <c r="EO1" s="204"/>
      <c r="EP1" s="204"/>
      <c r="EQ1" s="204"/>
      <c r="ER1" s="204"/>
      <c r="ES1" s="204"/>
      <c r="ET1" s="204"/>
      <c r="EU1" s="204"/>
      <c r="EV1" s="204"/>
      <c r="EW1" s="204"/>
      <c r="EX1" s="204"/>
      <c r="EY1" s="204"/>
      <c r="EZ1" s="204"/>
      <c r="FA1" s="204"/>
      <c r="FB1" s="204"/>
      <c r="FC1" s="204"/>
      <c r="FD1" s="204"/>
      <c r="FE1" s="204"/>
      <c r="FF1" s="204"/>
      <c r="FG1" s="204"/>
      <c r="FH1" s="204"/>
      <c r="FI1" s="204"/>
      <c r="FJ1" s="204"/>
      <c r="FK1" s="204"/>
      <c r="FL1" s="204"/>
      <c r="FM1" s="204"/>
      <c r="FN1" s="204"/>
      <c r="FO1" s="204"/>
      <c r="FP1" s="204"/>
      <c r="FQ1" s="204"/>
      <c r="FR1" s="204"/>
      <c r="FS1" s="204"/>
      <c r="FT1" s="204"/>
      <c r="FU1" s="204"/>
      <c r="FV1" s="204"/>
      <c r="FW1" s="204"/>
      <c r="FX1" s="204"/>
      <c r="FY1" s="204"/>
      <c r="FZ1" s="204"/>
      <c r="GA1" s="204"/>
      <c r="GB1" s="204"/>
      <c r="GC1" s="204"/>
      <c r="GD1" s="204"/>
      <c r="GE1" s="204"/>
      <c r="GF1" s="204"/>
      <c r="GG1" s="204"/>
      <c r="GH1" s="204"/>
      <c r="GI1" s="204"/>
      <c r="GJ1" s="204"/>
      <c r="GK1" s="204"/>
      <c r="GL1" s="204"/>
      <c r="GM1" s="204"/>
      <c r="GN1" s="204"/>
      <c r="GO1" s="204"/>
      <c r="GP1" s="204"/>
      <c r="GQ1" s="204"/>
      <c r="GR1" s="204"/>
      <c r="GS1" s="204"/>
      <c r="GT1" s="204"/>
      <c r="GU1" s="204"/>
      <c r="GV1" s="204"/>
      <c r="GW1" s="204"/>
      <c r="GX1" s="204"/>
      <c r="GY1" s="204"/>
      <c r="GZ1" s="204"/>
      <c r="HA1" s="204"/>
      <c r="HB1" s="204"/>
      <c r="HC1" s="204"/>
      <c r="HD1" s="204"/>
      <c r="HE1" s="204"/>
      <c r="HF1" s="204"/>
      <c r="HG1" s="204"/>
      <c r="HH1" s="204"/>
      <c r="HI1" s="204"/>
      <c r="HJ1" s="204"/>
      <c r="HK1" s="204"/>
      <c r="HL1" s="204"/>
      <c r="HM1" s="204"/>
      <c r="HN1" s="204"/>
      <c r="HO1" s="204"/>
      <c r="HP1" s="204"/>
      <c r="HQ1" s="204"/>
      <c r="HR1" s="204"/>
      <c r="HS1" s="204"/>
      <c r="HT1" s="204"/>
      <c r="HU1" s="204"/>
    </row>
    <row r="2" spans="1:229" ht="12" customHeight="1" x14ac:dyDescent="0.25">
      <c r="A2" s="557"/>
      <c r="B2" s="557"/>
      <c r="C2" s="557"/>
      <c r="D2" s="541"/>
      <c r="E2" s="541"/>
      <c r="F2" s="541"/>
      <c r="G2" s="541"/>
      <c r="H2" s="541"/>
      <c r="I2" s="541"/>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5"/>
      <c r="AO2" s="546"/>
      <c r="AP2" s="546"/>
      <c r="AQ2" s="546"/>
      <c r="AR2" s="546"/>
      <c r="AS2" s="546"/>
      <c r="AT2" s="546"/>
      <c r="AU2" s="547"/>
      <c r="AV2" s="203"/>
      <c r="AW2" s="203"/>
      <c r="AX2" s="203"/>
      <c r="AY2" s="203"/>
      <c r="AZ2" s="203"/>
      <c r="BA2" s="203"/>
      <c r="BB2" s="203"/>
      <c r="BC2" s="203"/>
      <c r="BD2" s="203"/>
      <c r="BE2" s="203"/>
      <c r="BF2" s="203"/>
      <c r="BG2" s="203"/>
      <c r="BH2" s="204"/>
      <c r="BI2" s="204"/>
      <c r="BJ2" s="204"/>
      <c r="BK2" s="204"/>
      <c r="BL2" s="204"/>
      <c r="BM2" s="204"/>
      <c r="BN2" s="204"/>
      <c r="BO2" s="204"/>
      <c r="BP2" s="204"/>
      <c r="BQ2" s="204"/>
      <c r="BR2" s="204"/>
      <c r="BS2" s="204"/>
      <c r="BT2" s="204"/>
      <c r="BU2" s="204"/>
      <c r="BV2" s="204"/>
      <c r="BW2" s="204"/>
      <c r="BX2" s="204"/>
      <c r="BY2" s="204"/>
      <c r="BZ2" s="204"/>
      <c r="CA2" s="204"/>
      <c r="CB2" s="204"/>
      <c r="CC2" s="204"/>
      <c r="CD2" s="204"/>
      <c r="CE2" s="204"/>
      <c r="CF2" s="204"/>
      <c r="CG2" s="204"/>
      <c r="CH2" s="204"/>
      <c r="CI2" s="204"/>
      <c r="CJ2" s="204"/>
      <c r="CK2" s="204"/>
      <c r="CL2" s="204"/>
      <c r="CM2" s="204"/>
      <c r="CN2" s="204"/>
      <c r="CO2" s="204"/>
      <c r="CP2" s="204"/>
      <c r="CQ2" s="204"/>
      <c r="CR2" s="204"/>
      <c r="CS2" s="204"/>
      <c r="CT2" s="204"/>
      <c r="CU2" s="204"/>
      <c r="CV2" s="204"/>
      <c r="CW2" s="204"/>
      <c r="CX2" s="204"/>
      <c r="CY2" s="204"/>
      <c r="CZ2" s="204"/>
      <c r="DA2" s="204"/>
      <c r="DB2" s="204"/>
      <c r="DC2" s="204"/>
      <c r="DD2" s="204"/>
      <c r="DE2" s="204"/>
      <c r="DF2" s="204"/>
      <c r="DG2" s="204"/>
      <c r="DH2" s="204"/>
      <c r="DI2" s="204"/>
      <c r="DJ2" s="204"/>
      <c r="DK2" s="204"/>
      <c r="DL2" s="204"/>
      <c r="DM2" s="204"/>
      <c r="DN2" s="204"/>
      <c r="DO2" s="204"/>
      <c r="DP2" s="204"/>
      <c r="DQ2" s="204"/>
      <c r="DR2" s="204"/>
      <c r="DS2" s="204"/>
      <c r="DT2" s="204"/>
      <c r="DU2" s="204"/>
      <c r="DV2" s="204"/>
      <c r="DW2" s="204"/>
      <c r="DX2" s="204"/>
      <c r="DY2" s="204"/>
      <c r="DZ2" s="204"/>
      <c r="EA2" s="204"/>
      <c r="EB2" s="204"/>
      <c r="EC2" s="204"/>
      <c r="ED2" s="204"/>
      <c r="EE2" s="204"/>
      <c r="EF2" s="204"/>
      <c r="EG2" s="204"/>
      <c r="EH2" s="204"/>
      <c r="EI2" s="204"/>
      <c r="EJ2" s="204"/>
      <c r="EK2" s="204"/>
      <c r="EL2" s="204"/>
      <c r="EM2" s="204"/>
      <c r="EN2" s="204"/>
      <c r="EO2" s="204"/>
      <c r="EP2" s="204"/>
      <c r="EQ2" s="204"/>
      <c r="ER2" s="204"/>
      <c r="ES2" s="204"/>
      <c r="ET2" s="204"/>
      <c r="EU2" s="204"/>
      <c r="EV2" s="204"/>
      <c r="EW2" s="204"/>
      <c r="EX2" s="204"/>
      <c r="EY2" s="204"/>
      <c r="EZ2" s="204"/>
      <c r="FA2" s="204"/>
      <c r="FB2" s="204"/>
      <c r="FC2" s="204"/>
      <c r="FD2" s="204"/>
      <c r="FE2" s="204"/>
      <c r="FF2" s="204"/>
      <c r="FG2" s="204"/>
      <c r="FH2" s="204"/>
      <c r="FI2" s="204"/>
      <c r="FJ2" s="204"/>
      <c r="FK2" s="204"/>
      <c r="FL2" s="204"/>
      <c r="FM2" s="204"/>
      <c r="FN2" s="204"/>
      <c r="FO2" s="204"/>
      <c r="FP2" s="204"/>
      <c r="FQ2" s="204"/>
      <c r="FR2" s="204"/>
      <c r="FS2" s="204"/>
      <c r="FT2" s="204"/>
      <c r="FU2" s="204"/>
      <c r="FV2" s="204"/>
      <c r="FW2" s="204"/>
      <c r="FX2" s="204"/>
      <c r="FY2" s="204"/>
      <c r="FZ2" s="204"/>
      <c r="GA2" s="204"/>
      <c r="GB2" s="204"/>
      <c r="GC2" s="204"/>
      <c r="GD2" s="204"/>
      <c r="GE2" s="204"/>
      <c r="GF2" s="204"/>
      <c r="GG2" s="204"/>
      <c r="GH2" s="204"/>
      <c r="GI2" s="204"/>
      <c r="GJ2" s="204"/>
      <c r="GK2" s="204"/>
      <c r="GL2" s="204"/>
      <c r="GM2" s="204"/>
      <c r="GN2" s="204"/>
      <c r="GO2" s="204"/>
      <c r="GP2" s="204"/>
      <c r="GQ2" s="204"/>
      <c r="GR2" s="204"/>
      <c r="GS2" s="204"/>
      <c r="GT2" s="204"/>
      <c r="GU2" s="204"/>
      <c r="GV2" s="204"/>
      <c r="GW2" s="204"/>
      <c r="GX2" s="204"/>
      <c r="GY2" s="204"/>
      <c r="GZ2" s="204"/>
      <c r="HA2" s="204"/>
      <c r="HB2" s="204"/>
      <c r="HC2" s="204"/>
      <c r="HD2" s="204"/>
      <c r="HE2" s="204"/>
      <c r="HF2" s="204"/>
      <c r="HG2" s="204"/>
      <c r="HH2" s="204"/>
      <c r="HI2" s="204"/>
      <c r="HJ2" s="204"/>
      <c r="HK2" s="204"/>
      <c r="HL2" s="204"/>
      <c r="HM2" s="204"/>
      <c r="HN2" s="204"/>
      <c r="HO2" s="204"/>
      <c r="HP2" s="204"/>
      <c r="HQ2" s="204"/>
      <c r="HR2" s="204"/>
      <c r="HS2" s="204"/>
      <c r="HT2" s="204"/>
      <c r="HU2" s="204"/>
    </row>
    <row r="3" spans="1:229" ht="12" customHeight="1" thickBot="1" x14ac:dyDescent="0.3">
      <c r="A3" s="557"/>
      <c r="B3" s="557"/>
      <c r="C3" s="557"/>
      <c r="D3" s="541"/>
      <c r="E3" s="541"/>
      <c r="F3" s="541"/>
      <c r="G3" s="541"/>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8"/>
      <c r="AO3" s="549"/>
      <c r="AP3" s="549"/>
      <c r="AQ3" s="549"/>
      <c r="AR3" s="549"/>
      <c r="AS3" s="549"/>
      <c r="AT3" s="549"/>
      <c r="AU3" s="550"/>
      <c r="AV3" s="203"/>
      <c r="AW3" s="203"/>
      <c r="AX3" s="203"/>
      <c r="AY3" s="203"/>
      <c r="AZ3" s="203"/>
      <c r="BA3" s="203"/>
      <c r="BB3" s="203"/>
      <c r="BC3" s="203"/>
      <c r="BD3" s="203"/>
      <c r="BE3" s="203"/>
      <c r="BF3" s="203"/>
      <c r="BG3" s="203"/>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c r="FL3" s="204"/>
      <c r="FM3" s="204"/>
      <c r="FN3" s="204"/>
      <c r="FO3" s="204"/>
      <c r="FP3" s="204"/>
      <c r="FQ3" s="204"/>
      <c r="FR3" s="204"/>
      <c r="FS3" s="204"/>
      <c r="FT3" s="204"/>
      <c r="FU3" s="204"/>
      <c r="FV3" s="204"/>
      <c r="FW3" s="204"/>
      <c r="FX3" s="204"/>
      <c r="FY3" s="204"/>
      <c r="FZ3" s="204"/>
      <c r="GA3" s="204"/>
      <c r="GB3" s="204"/>
      <c r="GC3" s="204"/>
      <c r="GD3" s="204"/>
      <c r="GE3" s="204"/>
      <c r="GF3" s="204"/>
      <c r="GG3" s="204"/>
      <c r="GH3" s="204"/>
      <c r="GI3" s="204"/>
      <c r="GJ3" s="204"/>
      <c r="GK3" s="204"/>
      <c r="GL3" s="204"/>
      <c r="GM3" s="204"/>
      <c r="GN3" s="204"/>
      <c r="GO3" s="204"/>
      <c r="GP3" s="204"/>
      <c r="GQ3" s="204"/>
      <c r="GR3" s="204"/>
      <c r="GS3" s="204"/>
      <c r="GT3" s="204"/>
      <c r="GU3" s="204"/>
      <c r="GV3" s="204"/>
      <c r="GW3" s="204"/>
      <c r="GX3" s="204"/>
      <c r="GY3" s="204"/>
      <c r="GZ3" s="204"/>
      <c r="HA3" s="204"/>
      <c r="HB3" s="204"/>
      <c r="HC3" s="204"/>
      <c r="HD3" s="204"/>
      <c r="HE3" s="204"/>
      <c r="HF3" s="204"/>
      <c r="HG3" s="204"/>
      <c r="HH3" s="204"/>
      <c r="HI3" s="204"/>
      <c r="HJ3" s="204"/>
      <c r="HK3" s="204"/>
      <c r="HL3" s="204"/>
      <c r="HM3" s="204"/>
      <c r="HN3" s="204"/>
      <c r="HO3" s="204"/>
      <c r="HP3" s="204"/>
      <c r="HQ3" s="204"/>
      <c r="HR3" s="204"/>
      <c r="HS3" s="204"/>
      <c r="HT3" s="204"/>
      <c r="HU3" s="204"/>
    </row>
    <row r="4" spans="1:229" ht="12" customHeight="1" thickTop="1" x14ac:dyDescent="0.25">
      <c r="AV4" s="203"/>
      <c r="AW4" s="203"/>
      <c r="AX4" s="203"/>
      <c r="AY4" s="203"/>
      <c r="AZ4" s="203"/>
      <c r="BA4" s="203"/>
      <c r="BB4" s="203"/>
      <c r="BC4" s="203"/>
      <c r="BD4" s="203"/>
      <c r="BE4" s="203"/>
      <c r="BF4" s="203"/>
      <c r="BG4" s="203"/>
      <c r="BH4" s="204"/>
      <c r="BI4" s="204"/>
      <c r="BJ4" s="204"/>
      <c r="BK4" s="204"/>
      <c r="BL4" s="204"/>
      <c r="BM4" s="204"/>
      <c r="BN4" s="204"/>
      <c r="BO4" s="204"/>
      <c r="BP4" s="204"/>
      <c r="BQ4" s="204"/>
      <c r="BR4" s="204"/>
      <c r="BS4" s="204"/>
      <c r="BT4" s="204"/>
      <c r="BU4" s="204"/>
      <c r="BV4" s="204"/>
      <c r="BW4" s="204"/>
      <c r="BX4" s="204"/>
      <c r="BY4" s="204"/>
      <c r="BZ4" s="204"/>
      <c r="CA4" s="204"/>
      <c r="CB4" s="204"/>
      <c r="CC4" s="204"/>
      <c r="CD4" s="204"/>
      <c r="CE4" s="204"/>
      <c r="CF4" s="204"/>
      <c r="CG4" s="204"/>
      <c r="CH4" s="204"/>
      <c r="CI4" s="204"/>
      <c r="CJ4" s="204"/>
      <c r="CK4" s="204"/>
      <c r="CL4" s="204"/>
      <c r="CM4" s="204"/>
      <c r="CN4" s="204"/>
      <c r="CO4" s="204"/>
      <c r="CP4" s="204"/>
      <c r="CQ4" s="204"/>
      <c r="CR4" s="204"/>
      <c r="CS4" s="204"/>
      <c r="CT4" s="204"/>
      <c r="CU4" s="204"/>
      <c r="CV4" s="204"/>
      <c r="CW4" s="204"/>
      <c r="CX4" s="204"/>
      <c r="CY4" s="204"/>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c r="EP4" s="204"/>
      <c r="EQ4" s="204"/>
      <c r="ER4" s="204"/>
      <c r="ES4" s="204"/>
      <c r="ET4" s="204"/>
      <c r="EU4" s="204"/>
      <c r="EV4" s="204"/>
      <c r="EW4" s="204"/>
      <c r="EX4" s="204"/>
      <c r="EY4" s="204"/>
      <c r="EZ4" s="204"/>
      <c r="FA4" s="204"/>
      <c r="FB4" s="204"/>
      <c r="FC4" s="204"/>
      <c r="FD4" s="204"/>
      <c r="FE4" s="204"/>
      <c r="FF4" s="204"/>
      <c r="FG4" s="204"/>
      <c r="FH4" s="204"/>
      <c r="FI4" s="204"/>
      <c r="FJ4" s="204"/>
      <c r="FK4" s="204"/>
      <c r="FL4" s="204"/>
      <c r="FM4" s="204"/>
      <c r="FN4" s="204"/>
      <c r="FO4" s="204"/>
      <c r="FP4" s="204"/>
      <c r="FQ4" s="204"/>
      <c r="FR4" s="204"/>
      <c r="FS4" s="204"/>
      <c r="FT4" s="204"/>
      <c r="FU4" s="204"/>
      <c r="FV4" s="204"/>
      <c r="FW4" s="204"/>
      <c r="FX4" s="204"/>
      <c r="FY4" s="204"/>
      <c r="FZ4" s="204"/>
      <c r="GA4" s="204"/>
      <c r="GB4" s="204"/>
      <c r="GC4" s="204"/>
      <c r="GD4" s="204"/>
      <c r="GE4" s="204"/>
      <c r="GF4" s="204"/>
      <c r="GG4" s="204"/>
      <c r="GH4" s="204"/>
      <c r="GI4" s="204"/>
      <c r="GJ4" s="204"/>
      <c r="GK4" s="204"/>
      <c r="GL4" s="204"/>
      <c r="GM4" s="204"/>
      <c r="GN4" s="204"/>
      <c r="GO4" s="204"/>
      <c r="GP4" s="204"/>
      <c r="GQ4" s="204"/>
      <c r="GR4" s="204"/>
      <c r="GS4" s="204"/>
      <c r="GT4" s="204"/>
      <c r="GU4" s="204"/>
      <c r="GV4" s="204"/>
      <c r="GW4" s="204"/>
      <c r="GX4" s="204"/>
      <c r="GY4" s="204"/>
      <c r="GZ4" s="204"/>
      <c r="HA4" s="204"/>
      <c r="HB4" s="204"/>
      <c r="HC4" s="204"/>
      <c r="HD4" s="204"/>
      <c r="HE4" s="204"/>
      <c r="HF4" s="204"/>
      <c r="HG4" s="204"/>
      <c r="HH4" s="204"/>
      <c r="HI4" s="204"/>
      <c r="HJ4" s="204"/>
      <c r="HK4" s="204"/>
      <c r="HL4" s="204"/>
      <c r="HM4" s="204"/>
      <c r="HN4" s="204"/>
      <c r="HO4" s="204"/>
      <c r="HP4" s="204"/>
      <c r="HQ4" s="204"/>
      <c r="HR4" s="204"/>
      <c r="HS4" s="204"/>
      <c r="HT4" s="204"/>
      <c r="HU4" s="204"/>
    </row>
    <row r="5" spans="1:229" ht="12" customHeight="1" x14ac:dyDescent="0.25">
      <c r="A5" s="532" t="s">
        <v>165</v>
      </c>
      <c r="B5" s="532"/>
      <c r="C5" s="532"/>
      <c r="D5" s="532"/>
      <c r="E5" s="532"/>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c r="AT5" s="532"/>
      <c r="AU5" s="532"/>
      <c r="AV5" s="203"/>
      <c r="AW5" s="203"/>
      <c r="AX5" s="203"/>
      <c r="AY5" s="203"/>
      <c r="AZ5" s="203"/>
      <c r="BA5" s="203"/>
      <c r="BB5" s="203"/>
      <c r="BC5" s="203"/>
      <c r="BD5" s="203"/>
      <c r="BE5" s="203"/>
      <c r="BF5" s="203"/>
      <c r="BG5" s="203"/>
      <c r="BH5" s="204"/>
      <c r="BI5" s="204"/>
      <c r="BJ5" s="204"/>
      <c r="BK5" s="204"/>
      <c r="BL5" s="204"/>
      <c r="BM5" s="204"/>
      <c r="BN5" s="204"/>
      <c r="BO5" s="204"/>
      <c r="BP5" s="204"/>
      <c r="BQ5" s="204"/>
      <c r="BR5" s="204"/>
      <c r="BS5" s="204"/>
      <c r="BT5" s="204"/>
      <c r="BU5" s="204"/>
      <c r="BV5" s="204"/>
      <c r="BW5" s="204"/>
      <c r="BX5" s="204"/>
      <c r="BY5" s="204"/>
      <c r="BZ5" s="204"/>
      <c r="CA5" s="204"/>
      <c r="CB5" s="204"/>
      <c r="CC5" s="204"/>
      <c r="CD5" s="204"/>
      <c r="CE5" s="204"/>
      <c r="CF5" s="204"/>
      <c r="CG5" s="204"/>
      <c r="CH5" s="204"/>
      <c r="CI5" s="204"/>
      <c r="CJ5" s="204"/>
      <c r="CK5" s="204"/>
      <c r="CL5" s="204"/>
      <c r="CM5" s="204"/>
      <c r="CN5" s="204"/>
      <c r="CO5" s="204"/>
      <c r="CP5" s="204"/>
      <c r="CQ5" s="204"/>
      <c r="CR5" s="204"/>
      <c r="CS5" s="204"/>
      <c r="CT5" s="204"/>
      <c r="CU5" s="204"/>
      <c r="CV5" s="204"/>
      <c r="CW5" s="204"/>
      <c r="CX5" s="204"/>
      <c r="CY5" s="204"/>
      <c r="CZ5" s="204"/>
      <c r="DA5" s="204"/>
      <c r="DB5" s="204"/>
      <c r="DC5" s="204"/>
      <c r="DD5" s="204"/>
      <c r="DE5" s="204"/>
      <c r="DF5" s="204"/>
      <c r="DG5" s="204"/>
      <c r="DH5" s="204"/>
      <c r="DI5" s="204"/>
      <c r="DJ5" s="204"/>
      <c r="DK5" s="204"/>
      <c r="DL5" s="204"/>
      <c r="DM5" s="204"/>
      <c r="DN5" s="204"/>
      <c r="DO5" s="204"/>
      <c r="DP5" s="204"/>
      <c r="DQ5" s="204"/>
      <c r="DR5" s="204"/>
      <c r="DS5" s="204"/>
      <c r="DT5" s="204"/>
      <c r="DU5" s="204"/>
      <c r="DV5" s="204"/>
      <c r="DW5" s="204"/>
      <c r="DX5" s="204"/>
      <c r="DY5" s="204"/>
      <c r="DZ5" s="204"/>
      <c r="EA5" s="204"/>
      <c r="EB5" s="204"/>
      <c r="EC5" s="204"/>
      <c r="ED5" s="204"/>
      <c r="EE5" s="204"/>
      <c r="EF5" s="204"/>
      <c r="EG5" s="204"/>
      <c r="EH5" s="204"/>
      <c r="EI5" s="204"/>
      <c r="EJ5" s="204"/>
      <c r="EK5" s="204"/>
      <c r="EL5" s="204"/>
      <c r="EM5" s="204"/>
      <c r="EN5" s="204"/>
      <c r="EO5" s="204"/>
      <c r="EP5" s="204"/>
      <c r="EQ5" s="204"/>
      <c r="ER5" s="204"/>
      <c r="ES5" s="204"/>
      <c r="ET5" s="204"/>
      <c r="EU5" s="204"/>
      <c r="EV5" s="204"/>
      <c r="EW5" s="204"/>
      <c r="EX5" s="204"/>
      <c r="EY5" s="204"/>
      <c r="EZ5" s="204"/>
      <c r="FA5" s="204"/>
      <c r="FB5" s="204"/>
      <c r="FC5" s="204"/>
      <c r="FD5" s="204"/>
      <c r="FE5" s="204"/>
      <c r="FF5" s="204"/>
      <c r="FG5" s="204"/>
      <c r="FH5" s="204"/>
      <c r="FI5" s="204"/>
      <c r="FJ5" s="204"/>
      <c r="FK5" s="204"/>
      <c r="FL5" s="204"/>
      <c r="FM5" s="204"/>
      <c r="FN5" s="204"/>
      <c r="FO5" s="204"/>
      <c r="FP5" s="204"/>
      <c r="FQ5" s="204"/>
      <c r="FR5" s="204"/>
      <c r="FS5" s="204"/>
      <c r="FT5" s="204"/>
      <c r="FU5" s="204"/>
      <c r="FV5" s="204"/>
      <c r="FW5" s="204"/>
      <c r="FX5" s="204"/>
      <c r="FY5" s="204"/>
      <c r="FZ5" s="204"/>
      <c r="GA5" s="204"/>
      <c r="GB5" s="204"/>
      <c r="GC5" s="204"/>
      <c r="GD5" s="204"/>
      <c r="GE5" s="204"/>
      <c r="GF5" s="204"/>
      <c r="GG5" s="204"/>
      <c r="GH5" s="204"/>
      <c r="GI5" s="204"/>
      <c r="GJ5" s="204"/>
      <c r="GK5" s="204"/>
      <c r="GL5" s="204"/>
      <c r="GM5" s="204"/>
      <c r="GN5" s="204"/>
      <c r="GO5" s="204"/>
      <c r="GP5" s="204"/>
      <c r="GQ5" s="204"/>
      <c r="GR5" s="204"/>
      <c r="GS5" s="204"/>
      <c r="GT5" s="204"/>
      <c r="GU5" s="204"/>
      <c r="GV5" s="204"/>
      <c r="GW5" s="204"/>
      <c r="GX5" s="204"/>
      <c r="GY5" s="204"/>
      <c r="GZ5" s="204"/>
      <c r="HA5" s="204"/>
      <c r="HB5" s="204"/>
      <c r="HC5" s="204"/>
      <c r="HD5" s="204"/>
      <c r="HE5" s="204"/>
      <c r="HF5" s="204"/>
      <c r="HG5" s="204"/>
      <c r="HH5" s="204"/>
      <c r="HI5" s="204"/>
      <c r="HJ5" s="204"/>
      <c r="HK5" s="204"/>
      <c r="HL5" s="204"/>
      <c r="HM5" s="204"/>
      <c r="HN5" s="204"/>
      <c r="HO5" s="204"/>
      <c r="HP5" s="204"/>
      <c r="HQ5" s="204"/>
      <c r="HR5" s="204"/>
      <c r="HS5" s="204"/>
      <c r="HT5" s="204"/>
      <c r="HU5" s="204"/>
    </row>
    <row r="6" spans="1:229" ht="12" customHeight="1" x14ac:dyDescent="0.25">
      <c r="A6" s="532"/>
      <c r="B6" s="532"/>
      <c r="C6" s="532"/>
      <c r="D6" s="532"/>
      <c r="E6" s="532"/>
      <c r="F6" s="532"/>
      <c r="G6" s="532"/>
      <c r="H6" s="532"/>
      <c r="I6" s="532"/>
      <c r="J6" s="532"/>
      <c r="K6" s="532"/>
      <c r="L6" s="532"/>
      <c r="M6" s="532"/>
      <c r="N6" s="532"/>
      <c r="O6" s="532"/>
      <c r="P6" s="532"/>
      <c r="Q6" s="532"/>
      <c r="R6" s="532"/>
      <c r="S6" s="532"/>
      <c r="T6" s="532"/>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c r="AT6" s="532"/>
      <c r="AU6" s="532"/>
      <c r="AV6" s="203"/>
      <c r="AW6" s="203"/>
      <c r="AX6" s="203"/>
      <c r="AY6" s="203"/>
      <c r="AZ6" s="203"/>
      <c r="BA6" s="203"/>
      <c r="BB6" s="203"/>
      <c r="BC6" s="203"/>
      <c r="BD6" s="203"/>
      <c r="BE6" s="203"/>
      <c r="BF6" s="203"/>
      <c r="BG6" s="203"/>
      <c r="BH6" s="204"/>
      <c r="BI6" s="204"/>
      <c r="BJ6" s="204"/>
      <c r="BK6" s="204"/>
      <c r="BL6" s="204"/>
      <c r="BM6" s="204"/>
      <c r="BN6" s="204"/>
      <c r="BO6" s="204"/>
      <c r="BP6" s="204"/>
      <c r="BQ6" s="204"/>
      <c r="BR6" s="204"/>
      <c r="BS6" s="204"/>
      <c r="BT6" s="204"/>
      <c r="BU6" s="204"/>
      <c r="BV6" s="204"/>
      <c r="BW6" s="204"/>
      <c r="BX6" s="204"/>
      <c r="BY6" s="204"/>
      <c r="BZ6" s="204"/>
      <c r="CA6" s="204"/>
      <c r="CB6" s="204"/>
      <c r="CC6" s="204"/>
      <c r="CD6" s="204"/>
      <c r="CE6" s="204"/>
      <c r="CF6" s="204"/>
      <c r="CG6" s="204"/>
      <c r="CH6" s="204"/>
      <c r="CI6" s="204"/>
      <c r="CJ6" s="204"/>
      <c r="CK6" s="204"/>
      <c r="CL6" s="204"/>
      <c r="CM6" s="204"/>
      <c r="CN6" s="204"/>
      <c r="CO6" s="204"/>
      <c r="CP6" s="204"/>
      <c r="CQ6" s="204"/>
      <c r="CR6" s="204"/>
      <c r="CS6" s="204"/>
      <c r="CT6" s="204"/>
      <c r="CU6" s="204"/>
      <c r="CV6" s="204"/>
      <c r="CW6" s="204"/>
      <c r="CX6" s="204"/>
      <c r="CY6" s="204"/>
      <c r="CZ6" s="204"/>
      <c r="DA6" s="204"/>
      <c r="DB6" s="204"/>
      <c r="DC6" s="204"/>
      <c r="DD6" s="204"/>
      <c r="DE6" s="204"/>
      <c r="DF6" s="204"/>
      <c r="DG6" s="204"/>
      <c r="DH6" s="204"/>
      <c r="DI6" s="204"/>
      <c r="DJ6" s="204"/>
      <c r="DK6" s="204"/>
      <c r="DL6" s="204"/>
      <c r="DM6" s="204"/>
      <c r="DN6" s="204"/>
      <c r="DO6" s="204"/>
      <c r="DP6" s="204"/>
      <c r="DQ6" s="204"/>
      <c r="DR6" s="204"/>
      <c r="DS6" s="204"/>
      <c r="DT6" s="204"/>
      <c r="DU6" s="204"/>
      <c r="DV6" s="204"/>
      <c r="DW6" s="204"/>
      <c r="DX6" s="204"/>
      <c r="DY6" s="204"/>
      <c r="DZ6" s="204"/>
      <c r="EA6" s="204"/>
      <c r="EB6" s="204"/>
      <c r="EC6" s="204"/>
      <c r="ED6" s="204"/>
      <c r="EE6" s="204"/>
      <c r="EF6" s="204"/>
      <c r="EG6" s="204"/>
      <c r="EH6" s="204"/>
      <c r="EI6" s="204"/>
      <c r="EJ6" s="204"/>
      <c r="EK6" s="204"/>
      <c r="EL6" s="204"/>
      <c r="EM6" s="204"/>
      <c r="EN6" s="204"/>
      <c r="EO6" s="204"/>
      <c r="EP6" s="204"/>
      <c r="EQ6" s="204"/>
      <c r="ER6" s="204"/>
      <c r="ES6" s="204"/>
      <c r="ET6" s="204"/>
      <c r="EU6" s="204"/>
      <c r="EV6" s="204"/>
      <c r="EW6" s="204"/>
      <c r="EX6" s="204"/>
      <c r="EY6" s="204"/>
      <c r="EZ6" s="204"/>
      <c r="FA6" s="204"/>
      <c r="FB6" s="204"/>
      <c r="FC6" s="204"/>
      <c r="FD6" s="204"/>
      <c r="FE6" s="204"/>
      <c r="FF6" s="204"/>
      <c r="FG6" s="204"/>
      <c r="FH6" s="204"/>
      <c r="FI6" s="204"/>
      <c r="FJ6" s="204"/>
      <c r="FK6" s="204"/>
      <c r="FL6" s="204"/>
      <c r="FM6" s="204"/>
      <c r="FN6" s="204"/>
      <c r="FO6" s="204"/>
      <c r="FP6" s="204"/>
      <c r="FQ6" s="204"/>
      <c r="FR6" s="204"/>
      <c r="FS6" s="204"/>
      <c r="FT6" s="204"/>
      <c r="FU6" s="204"/>
      <c r="FV6" s="204"/>
      <c r="FW6" s="204"/>
      <c r="FX6" s="204"/>
      <c r="FY6" s="204"/>
      <c r="FZ6" s="204"/>
      <c r="GA6" s="204"/>
      <c r="GB6" s="204"/>
      <c r="GC6" s="204"/>
      <c r="GD6" s="204"/>
      <c r="GE6" s="204"/>
      <c r="GF6" s="204"/>
      <c r="GG6" s="204"/>
      <c r="GH6" s="204"/>
      <c r="GI6" s="204"/>
      <c r="GJ6" s="204"/>
      <c r="GK6" s="204"/>
      <c r="GL6" s="204"/>
      <c r="GM6" s="204"/>
      <c r="GN6" s="204"/>
      <c r="GO6" s="204"/>
      <c r="GP6" s="204"/>
      <c r="GQ6" s="204"/>
      <c r="GR6" s="204"/>
      <c r="GS6" s="204"/>
      <c r="GT6" s="204"/>
      <c r="GU6" s="204"/>
      <c r="GV6" s="204"/>
      <c r="GW6" s="204"/>
      <c r="GX6" s="204"/>
      <c r="GY6" s="204"/>
      <c r="GZ6" s="204"/>
      <c r="HA6" s="204"/>
      <c r="HB6" s="204"/>
      <c r="HC6" s="204"/>
      <c r="HD6" s="204"/>
      <c r="HE6" s="204"/>
      <c r="HF6" s="204"/>
      <c r="HG6" s="204"/>
      <c r="HH6" s="204"/>
      <c r="HI6" s="204"/>
      <c r="HJ6" s="204"/>
      <c r="HK6" s="204"/>
      <c r="HL6" s="204"/>
      <c r="HM6" s="204"/>
      <c r="HN6" s="204"/>
      <c r="HO6" s="204"/>
      <c r="HP6" s="204"/>
      <c r="HQ6" s="204"/>
      <c r="HR6" s="204"/>
      <c r="HS6" s="204"/>
      <c r="HT6" s="204"/>
      <c r="HU6" s="204"/>
    </row>
    <row r="7" spans="1:229" ht="12" customHeight="1" thickBot="1" x14ac:dyDescent="0.3">
      <c r="A7" s="532"/>
      <c r="B7" s="532"/>
      <c r="C7" s="532"/>
      <c r="D7" s="532"/>
      <c r="E7" s="532"/>
      <c r="F7" s="532"/>
      <c r="G7" s="532"/>
      <c r="H7" s="532"/>
      <c r="I7" s="532"/>
      <c r="J7" s="532"/>
      <c r="K7" s="532"/>
      <c r="L7" s="532"/>
      <c r="M7" s="532"/>
      <c r="N7" s="532"/>
      <c r="O7" s="532"/>
      <c r="P7" s="532"/>
      <c r="Q7" s="532"/>
      <c r="R7" s="532"/>
      <c r="S7" s="532"/>
      <c r="T7" s="532"/>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c r="AT7" s="532"/>
      <c r="AU7" s="532"/>
      <c r="AV7" s="203"/>
      <c r="AW7" s="203"/>
      <c r="AX7" s="203"/>
      <c r="AY7" s="203"/>
      <c r="AZ7" s="203"/>
      <c r="BA7" s="203"/>
      <c r="BB7" s="203"/>
      <c r="BC7" s="203"/>
      <c r="BD7" s="203"/>
      <c r="BE7" s="203"/>
      <c r="BF7" s="203"/>
      <c r="BG7" s="203"/>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c r="CM7" s="204"/>
      <c r="CN7" s="204"/>
      <c r="CO7" s="204"/>
      <c r="CP7" s="204"/>
      <c r="CQ7" s="204"/>
      <c r="CR7" s="204"/>
      <c r="CS7" s="204"/>
      <c r="CT7" s="204"/>
      <c r="CU7" s="204"/>
      <c r="CV7" s="204"/>
      <c r="CW7" s="204"/>
      <c r="CX7" s="204"/>
      <c r="CY7" s="204"/>
      <c r="CZ7" s="204"/>
      <c r="DA7" s="204"/>
      <c r="DB7" s="204"/>
      <c r="DC7" s="204"/>
      <c r="DD7" s="204"/>
      <c r="DE7" s="204"/>
      <c r="DF7" s="204"/>
      <c r="DG7" s="204"/>
      <c r="DH7" s="204"/>
      <c r="DI7" s="204"/>
      <c r="DJ7" s="204"/>
      <c r="DK7" s="204"/>
      <c r="DL7" s="204"/>
      <c r="DM7" s="204"/>
      <c r="DN7" s="204"/>
      <c r="DO7" s="204"/>
      <c r="DP7" s="204"/>
      <c r="DQ7" s="204"/>
      <c r="DR7" s="204"/>
      <c r="DS7" s="204"/>
      <c r="DT7" s="204"/>
      <c r="DU7" s="204"/>
      <c r="DV7" s="204"/>
      <c r="DW7" s="204"/>
      <c r="DX7" s="204"/>
      <c r="DY7" s="204"/>
      <c r="DZ7" s="204"/>
      <c r="EA7" s="204"/>
      <c r="EB7" s="204"/>
      <c r="EC7" s="204"/>
      <c r="ED7" s="204"/>
      <c r="EE7" s="204"/>
      <c r="EF7" s="204"/>
      <c r="EG7" s="204"/>
      <c r="EH7" s="204"/>
      <c r="EI7" s="204"/>
      <c r="EJ7" s="204"/>
      <c r="EK7" s="204"/>
      <c r="EL7" s="204"/>
      <c r="EM7" s="204"/>
      <c r="EN7" s="204"/>
      <c r="EO7" s="204"/>
      <c r="EP7" s="204"/>
      <c r="EQ7" s="204"/>
      <c r="ER7" s="204"/>
      <c r="ES7" s="204"/>
      <c r="ET7" s="204"/>
      <c r="EU7" s="204"/>
      <c r="EV7" s="204"/>
      <c r="EW7" s="204"/>
      <c r="EX7" s="204"/>
      <c r="EY7" s="204"/>
      <c r="EZ7" s="204"/>
      <c r="FA7" s="204"/>
      <c r="FB7" s="204"/>
      <c r="FC7" s="204"/>
      <c r="FD7" s="204"/>
      <c r="FE7" s="204"/>
      <c r="FF7" s="204"/>
      <c r="FG7" s="204"/>
      <c r="FH7" s="204"/>
      <c r="FI7" s="204"/>
      <c r="FJ7" s="204"/>
      <c r="FK7" s="204"/>
      <c r="FL7" s="204"/>
      <c r="FM7" s="204"/>
      <c r="FN7" s="204"/>
      <c r="FO7" s="204"/>
      <c r="FP7" s="204"/>
      <c r="FQ7" s="204"/>
      <c r="FR7" s="204"/>
      <c r="FS7" s="204"/>
      <c r="FT7" s="204"/>
      <c r="FU7" s="204"/>
      <c r="FV7" s="204"/>
      <c r="FW7" s="204"/>
      <c r="FX7" s="204"/>
      <c r="FY7" s="204"/>
      <c r="FZ7" s="204"/>
      <c r="GA7" s="204"/>
      <c r="GB7" s="204"/>
      <c r="GC7" s="204"/>
      <c r="GD7" s="204"/>
      <c r="GE7" s="204"/>
      <c r="GF7" s="204"/>
      <c r="GG7" s="204"/>
      <c r="GH7" s="204"/>
      <c r="GI7" s="204"/>
      <c r="GJ7" s="204"/>
      <c r="GK7" s="204"/>
      <c r="GL7" s="204"/>
      <c r="GM7" s="204"/>
      <c r="GN7" s="204"/>
      <c r="GO7" s="204"/>
      <c r="GP7" s="204"/>
      <c r="GQ7" s="204"/>
      <c r="GR7" s="204"/>
      <c r="GS7" s="204"/>
      <c r="GT7" s="204"/>
      <c r="GU7" s="204"/>
      <c r="GV7" s="204"/>
      <c r="GW7" s="204"/>
      <c r="GX7" s="204"/>
      <c r="GY7" s="204"/>
      <c r="GZ7" s="204"/>
      <c r="HA7" s="204"/>
      <c r="HB7" s="204"/>
      <c r="HC7" s="204"/>
      <c r="HD7" s="204"/>
      <c r="HE7" s="204"/>
      <c r="HF7" s="204"/>
      <c r="HG7" s="204"/>
      <c r="HH7" s="204"/>
      <c r="HI7" s="204"/>
      <c r="HJ7" s="204"/>
      <c r="HK7" s="204"/>
      <c r="HL7" s="204"/>
      <c r="HM7" s="204"/>
      <c r="HN7" s="204"/>
      <c r="HO7" s="204"/>
      <c r="HP7" s="204"/>
      <c r="HQ7" s="204"/>
      <c r="HR7" s="204"/>
      <c r="HS7" s="204"/>
      <c r="HT7" s="204"/>
      <c r="HU7" s="204"/>
    </row>
    <row r="8" spans="1:229" ht="12" customHeight="1" x14ac:dyDescent="0.25">
      <c r="B8" s="562" t="str">
        <f>CONCATENATE(Identification!B10)</f>
        <v/>
      </c>
      <c r="C8" s="563"/>
      <c r="D8" s="563"/>
      <c r="E8" s="563"/>
      <c r="F8" s="563"/>
      <c r="G8" s="563"/>
      <c r="H8" s="563"/>
      <c r="I8" s="563"/>
      <c r="J8" s="563"/>
      <c r="K8" s="563"/>
      <c r="L8" s="563"/>
      <c r="M8" s="563"/>
      <c r="N8" s="563"/>
      <c r="O8" s="563"/>
      <c r="P8" s="563"/>
      <c r="Q8" s="563"/>
      <c r="R8" s="563"/>
      <c r="S8" s="563"/>
      <c r="T8" s="563"/>
      <c r="U8" s="563"/>
      <c r="V8" s="563"/>
      <c r="W8" s="563"/>
      <c r="X8" s="563"/>
      <c r="Y8" s="563"/>
      <c r="Z8" s="563"/>
      <c r="AA8" s="563"/>
      <c r="AB8" s="563"/>
      <c r="AC8" s="563"/>
      <c r="AD8" s="563"/>
      <c r="AE8" s="563"/>
      <c r="AF8" s="563"/>
      <c r="AG8" s="563"/>
      <c r="AH8" s="563"/>
      <c r="AI8" s="563"/>
      <c r="AJ8" s="563"/>
      <c r="AK8" s="563"/>
      <c r="AL8" s="563"/>
      <c r="AM8" s="563"/>
      <c r="AN8" s="563"/>
      <c r="AO8" s="563"/>
      <c r="AP8" s="563"/>
      <c r="AQ8" s="563"/>
      <c r="AR8" s="563"/>
      <c r="AS8" s="563"/>
      <c r="AT8" s="563"/>
      <c r="AU8" s="564"/>
      <c r="AV8" s="203"/>
      <c r="AW8" s="203"/>
      <c r="AX8" s="203"/>
      <c r="AY8" s="203"/>
      <c r="AZ8" s="203"/>
      <c r="BA8" s="203"/>
      <c r="BB8" s="203"/>
      <c r="BC8" s="203"/>
      <c r="BD8" s="203"/>
      <c r="BE8" s="203"/>
      <c r="BF8" s="203"/>
      <c r="BG8" s="203"/>
      <c r="BH8" s="204"/>
      <c r="BI8" s="204"/>
      <c r="BJ8" s="204"/>
      <c r="BK8" s="204"/>
      <c r="BL8" s="204"/>
      <c r="BM8" s="204"/>
      <c r="BN8" s="204"/>
      <c r="BO8" s="204"/>
      <c r="BP8" s="204"/>
      <c r="BQ8" s="204"/>
      <c r="BR8" s="204"/>
      <c r="BS8" s="204"/>
      <c r="BT8" s="204"/>
      <c r="BU8" s="204"/>
      <c r="BV8" s="204"/>
      <c r="BW8" s="204"/>
      <c r="BX8" s="204"/>
      <c r="BY8" s="204"/>
      <c r="BZ8" s="204"/>
      <c r="CA8" s="204"/>
      <c r="CB8" s="204"/>
      <c r="CC8" s="204"/>
      <c r="CD8" s="204"/>
      <c r="CE8" s="204"/>
      <c r="CF8" s="204"/>
      <c r="CG8" s="204"/>
      <c r="CH8" s="204"/>
      <c r="CI8" s="204"/>
      <c r="CJ8" s="204"/>
      <c r="CK8" s="204"/>
      <c r="CL8" s="204"/>
      <c r="CM8" s="204"/>
      <c r="CN8" s="204"/>
      <c r="CO8" s="204"/>
      <c r="CP8" s="204"/>
      <c r="CQ8" s="204"/>
      <c r="CR8" s="204"/>
      <c r="CS8" s="204"/>
      <c r="CT8" s="204"/>
      <c r="CU8" s="204"/>
      <c r="CV8" s="204"/>
      <c r="CW8" s="204"/>
      <c r="CX8" s="204"/>
      <c r="CY8" s="204"/>
      <c r="CZ8" s="204"/>
      <c r="DA8" s="204"/>
      <c r="DB8" s="204"/>
      <c r="DC8" s="204"/>
      <c r="DD8" s="204"/>
      <c r="DE8" s="204"/>
      <c r="DF8" s="204"/>
      <c r="DG8" s="204"/>
      <c r="DH8" s="204"/>
      <c r="DI8" s="204"/>
      <c r="DJ8" s="204"/>
      <c r="DK8" s="204"/>
      <c r="DL8" s="204"/>
      <c r="DM8" s="204"/>
      <c r="DN8" s="204"/>
      <c r="DO8" s="204"/>
      <c r="DP8" s="204"/>
      <c r="DQ8" s="204"/>
      <c r="DR8" s="204"/>
      <c r="DS8" s="204"/>
      <c r="DT8" s="204"/>
      <c r="DU8" s="204"/>
      <c r="DV8" s="204"/>
      <c r="DW8" s="204"/>
      <c r="DX8" s="204"/>
      <c r="DY8" s="204"/>
      <c r="DZ8" s="204"/>
      <c r="EA8" s="204"/>
      <c r="EB8" s="204"/>
      <c r="EC8" s="204"/>
      <c r="ED8" s="204"/>
      <c r="EE8" s="204"/>
      <c r="EF8" s="204"/>
      <c r="EG8" s="204"/>
      <c r="EH8" s="204"/>
      <c r="EI8" s="204"/>
      <c r="EJ8" s="204"/>
      <c r="EK8" s="204"/>
      <c r="EL8" s="204"/>
      <c r="EM8" s="204"/>
      <c r="EN8" s="204"/>
      <c r="EO8" s="204"/>
      <c r="EP8" s="204"/>
      <c r="EQ8" s="204"/>
      <c r="ER8" s="204"/>
      <c r="ES8" s="204"/>
      <c r="ET8" s="204"/>
      <c r="EU8" s="204"/>
      <c r="EV8" s="204"/>
      <c r="EW8" s="204"/>
      <c r="EX8" s="204"/>
      <c r="EY8" s="204"/>
      <c r="EZ8" s="204"/>
      <c r="FA8" s="204"/>
      <c r="FB8" s="204"/>
      <c r="FC8" s="204"/>
      <c r="FD8" s="204"/>
      <c r="FE8" s="204"/>
      <c r="FF8" s="204"/>
      <c r="FG8" s="204"/>
      <c r="FH8" s="204"/>
      <c r="FI8" s="204"/>
      <c r="FJ8" s="204"/>
      <c r="FK8" s="204"/>
      <c r="FL8" s="204"/>
      <c r="FM8" s="204"/>
      <c r="FN8" s="204"/>
      <c r="FO8" s="204"/>
      <c r="FP8" s="204"/>
      <c r="FQ8" s="204"/>
      <c r="FR8" s="204"/>
      <c r="FS8" s="204"/>
      <c r="FT8" s="204"/>
      <c r="FU8" s="204"/>
      <c r="FV8" s="204"/>
      <c r="FW8" s="204"/>
      <c r="FX8" s="204"/>
      <c r="FY8" s="204"/>
      <c r="FZ8" s="204"/>
      <c r="GA8" s="204"/>
      <c r="GB8" s="204"/>
      <c r="GC8" s="204"/>
      <c r="GD8" s="204"/>
      <c r="GE8" s="204"/>
      <c r="GF8" s="204"/>
      <c r="GG8" s="204"/>
      <c r="GH8" s="204"/>
      <c r="GI8" s="204"/>
      <c r="GJ8" s="204"/>
      <c r="GK8" s="204"/>
      <c r="GL8" s="204"/>
      <c r="GM8" s="204"/>
      <c r="GN8" s="204"/>
      <c r="GO8" s="204"/>
      <c r="GP8" s="204"/>
      <c r="GQ8" s="204"/>
      <c r="GR8" s="204"/>
      <c r="GS8" s="204"/>
      <c r="GT8" s="204"/>
      <c r="GU8" s="204"/>
      <c r="GV8" s="204"/>
      <c r="GW8" s="204"/>
      <c r="GX8" s="204"/>
      <c r="GY8" s="204"/>
      <c r="GZ8" s="204"/>
      <c r="HA8" s="204"/>
      <c r="HB8" s="204"/>
      <c r="HC8" s="204"/>
      <c r="HD8" s="204"/>
      <c r="HE8" s="204"/>
      <c r="HF8" s="204"/>
      <c r="HG8" s="204"/>
      <c r="HH8" s="204"/>
      <c r="HI8" s="204"/>
      <c r="HJ8" s="204"/>
      <c r="HK8" s="204"/>
      <c r="HL8" s="204"/>
      <c r="HM8" s="204"/>
      <c r="HN8" s="204"/>
      <c r="HO8" s="204"/>
      <c r="HP8" s="204"/>
      <c r="HQ8" s="204"/>
      <c r="HR8" s="204"/>
      <c r="HS8" s="204"/>
      <c r="HT8" s="204"/>
      <c r="HU8" s="204"/>
    </row>
    <row r="9" spans="1:229" ht="12" customHeight="1" x14ac:dyDescent="0.25">
      <c r="B9" s="565"/>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6"/>
      <c r="AG9" s="566"/>
      <c r="AH9" s="566"/>
      <c r="AI9" s="566"/>
      <c r="AJ9" s="566"/>
      <c r="AK9" s="566"/>
      <c r="AL9" s="566"/>
      <c r="AM9" s="566"/>
      <c r="AN9" s="566"/>
      <c r="AO9" s="566"/>
      <c r="AP9" s="566"/>
      <c r="AQ9" s="566"/>
      <c r="AR9" s="566"/>
      <c r="AS9" s="566"/>
      <c r="AT9" s="566"/>
      <c r="AU9" s="567"/>
      <c r="AV9" s="203"/>
      <c r="AW9" s="203"/>
      <c r="AX9" s="203"/>
      <c r="AY9" s="203"/>
      <c r="AZ9" s="203"/>
      <c r="BA9" s="203"/>
      <c r="BB9" s="203"/>
      <c r="BC9" s="203"/>
      <c r="BD9" s="203"/>
      <c r="BE9" s="203"/>
      <c r="BF9" s="203"/>
      <c r="BG9" s="203"/>
      <c r="BH9" s="204"/>
      <c r="BI9" s="204"/>
      <c r="BJ9" s="204"/>
      <c r="BK9" s="204"/>
      <c r="BL9" s="204"/>
      <c r="BM9" s="206"/>
      <c r="BN9" s="204"/>
      <c r="BO9" s="204"/>
      <c r="BP9" s="204"/>
      <c r="BQ9" s="204"/>
      <c r="BR9" s="204"/>
      <c r="BS9" s="204"/>
      <c r="BT9" s="204"/>
      <c r="BU9" s="204"/>
      <c r="BV9" s="204"/>
      <c r="BW9" s="204"/>
      <c r="BX9" s="204"/>
      <c r="BY9" s="204"/>
      <c r="BZ9" s="204"/>
      <c r="CA9" s="204"/>
      <c r="CB9" s="204"/>
      <c r="CC9" s="204"/>
      <c r="CD9" s="204"/>
      <c r="CE9" s="204"/>
      <c r="CF9" s="204"/>
      <c r="CG9" s="204"/>
      <c r="CH9" s="204"/>
      <c r="CI9" s="204"/>
      <c r="CJ9" s="204"/>
      <c r="CK9" s="204"/>
      <c r="CL9" s="204"/>
      <c r="CM9" s="204"/>
      <c r="CN9" s="204"/>
      <c r="CO9" s="204"/>
      <c r="CP9" s="204"/>
      <c r="CQ9" s="204"/>
      <c r="CR9" s="204"/>
      <c r="CS9" s="204"/>
      <c r="CT9" s="204"/>
      <c r="CU9" s="204"/>
      <c r="CV9" s="204"/>
      <c r="CW9" s="204"/>
      <c r="CX9" s="204"/>
      <c r="CY9" s="204"/>
      <c r="CZ9" s="204"/>
      <c r="DA9" s="204"/>
      <c r="DB9" s="204"/>
      <c r="DC9" s="204"/>
      <c r="DD9" s="204"/>
      <c r="DE9" s="204"/>
      <c r="DF9" s="204"/>
      <c r="DG9" s="204"/>
      <c r="DH9" s="204"/>
      <c r="DI9" s="204"/>
      <c r="DJ9" s="204"/>
      <c r="DK9" s="204"/>
      <c r="DL9" s="204"/>
      <c r="DM9" s="204"/>
      <c r="DN9" s="204"/>
      <c r="DO9" s="204"/>
      <c r="DP9" s="204"/>
      <c r="DQ9" s="204"/>
      <c r="DR9" s="204"/>
      <c r="DS9" s="204"/>
      <c r="DT9" s="204"/>
      <c r="DU9" s="204"/>
      <c r="DV9" s="204"/>
      <c r="DW9" s="204"/>
      <c r="DX9" s="204"/>
      <c r="DY9" s="204"/>
      <c r="DZ9" s="204"/>
      <c r="EA9" s="204"/>
      <c r="EB9" s="204"/>
      <c r="EC9" s="204"/>
      <c r="ED9" s="204"/>
      <c r="EE9" s="204"/>
      <c r="EF9" s="204"/>
      <c r="EG9" s="204"/>
      <c r="EH9" s="204"/>
      <c r="EI9" s="204"/>
      <c r="EJ9" s="204"/>
      <c r="EK9" s="204"/>
      <c r="EL9" s="204"/>
      <c r="EM9" s="204"/>
      <c r="EN9" s="204"/>
      <c r="EO9" s="204"/>
      <c r="EP9" s="204"/>
      <c r="EQ9" s="204"/>
      <c r="ER9" s="204"/>
      <c r="ES9" s="204"/>
      <c r="ET9" s="204"/>
      <c r="EU9" s="204"/>
      <c r="EV9" s="204"/>
      <c r="EW9" s="204"/>
      <c r="EX9" s="204"/>
      <c r="EY9" s="204"/>
      <c r="EZ9" s="204"/>
      <c r="FA9" s="204"/>
      <c r="FB9" s="204"/>
      <c r="FC9" s="204"/>
      <c r="FD9" s="204"/>
      <c r="FE9" s="204"/>
      <c r="FF9" s="204"/>
      <c r="FG9" s="204"/>
      <c r="FH9" s="204"/>
      <c r="FI9" s="204"/>
      <c r="FJ9" s="204"/>
      <c r="FK9" s="204"/>
      <c r="FL9" s="204"/>
      <c r="FM9" s="204"/>
      <c r="FN9" s="204"/>
      <c r="FO9" s="204"/>
      <c r="FP9" s="204"/>
      <c r="FQ9" s="204"/>
      <c r="FR9" s="204"/>
      <c r="FS9" s="204"/>
      <c r="FT9" s="204"/>
      <c r="FU9" s="204"/>
      <c r="FV9" s="204"/>
      <c r="FW9" s="204"/>
      <c r="FX9" s="204"/>
      <c r="FY9" s="204"/>
      <c r="FZ9" s="204"/>
      <c r="GA9" s="204"/>
      <c r="GB9" s="204"/>
      <c r="GC9" s="204"/>
      <c r="GD9" s="204"/>
      <c r="GE9" s="204"/>
      <c r="GF9" s="204"/>
      <c r="GG9" s="204"/>
      <c r="GH9" s="204"/>
      <c r="GI9" s="204"/>
      <c r="GJ9" s="204"/>
      <c r="GK9" s="204"/>
      <c r="GL9" s="204"/>
      <c r="GM9" s="204"/>
      <c r="GN9" s="204"/>
      <c r="GO9" s="204"/>
      <c r="GP9" s="204"/>
      <c r="GQ9" s="204"/>
      <c r="GR9" s="204"/>
      <c r="GS9" s="204"/>
      <c r="GT9" s="204"/>
      <c r="GU9" s="204"/>
      <c r="GV9" s="204"/>
      <c r="GW9" s="204"/>
      <c r="GX9" s="204"/>
      <c r="GY9" s="204"/>
      <c r="GZ9" s="204"/>
      <c r="HA9" s="204"/>
      <c r="HB9" s="204"/>
      <c r="HC9" s="204"/>
      <c r="HD9" s="204"/>
      <c r="HE9" s="204"/>
      <c r="HF9" s="204"/>
      <c r="HG9" s="204"/>
      <c r="HH9" s="204"/>
      <c r="HI9" s="204"/>
      <c r="HJ9" s="204"/>
      <c r="HK9" s="204"/>
      <c r="HL9" s="204"/>
      <c r="HM9" s="204"/>
      <c r="HN9" s="204"/>
      <c r="HO9" s="204"/>
      <c r="HP9" s="204"/>
      <c r="HQ9" s="204"/>
      <c r="HR9" s="204"/>
      <c r="HS9" s="204"/>
      <c r="HT9" s="204"/>
      <c r="HU9" s="204"/>
    </row>
    <row r="10" spans="1:229" ht="12" customHeight="1" x14ac:dyDescent="0.25">
      <c r="B10" s="565"/>
      <c r="C10" s="566"/>
      <c r="D10" s="566"/>
      <c r="E10" s="566"/>
      <c r="F10" s="566"/>
      <c r="G10" s="566"/>
      <c r="H10" s="566"/>
      <c r="I10" s="566"/>
      <c r="J10" s="566"/>
      <c r="K10" s="566"/>
      <c r="L10" s="566"/>
      <c r="M10" s="566"/>
      <c r="N10" s="566"/>
      <c r="O10" s="566"/>
      <c r="P10" s="566"/>
      <c r="Q10" s="566"/>
      <c r="R10" s="566"/>
      <c r="S10" s="566"/>
      <c r="T10" s="566"/>
      <c r="U10" s="566"/>
      <c r="V10" s="566"/>
      <c r="W10" s="566"/>
      <c r="X10" s="566"/>
      <c r="Y10" s="566"/>
      <c r="Z10" s="566"/>
      <c r="AA10" s="566"/>
      <c r="AB10" s="566"/>
      <c r="AC10" s="566"/>
      <c r="AD10" s="566"/>
      <c r="AE10" s="566"/>
      <c r="AF10" s="566"/>
      <c r="AG10" s="566"/>
      <c r="AH10" s="566"/>
      <c r="AI10" s="566"/>
      <c r="AJ10" s="566"/>
      <c r="AK10" s="566"/>
      <c r="AL10" s="566"/>
      <c r="AM10" s="566"/>
      <c r="AN10" s="566"/>
      <c r="AO10" s="566"/>
      <c r="AP10" s="566"/>
      <c r="AQ10" s="566"/>
      <c r="AR10" s="566"/>
      <c r="AS10" s="566"/>
      <c r="AT10" s="566"/>
      <c r="AU10" s="567"/>
      <c r="AV10" s="203"/>
      <c r="AW10" s="203"/>
      <c r="AX10" s="203"/>
      <c r="AY10" s="203"/>
      <c r="AZ10" s="203"/>
      <c r="BA10" s="203"/>
      <c r="BB10" s="203"/>
      <c r="BC10" s="203"/>
      <c r="BD10" s="203"/>
      <c r="BE10" s="203"/>
      <c r="BF10" s="203"/>
      <c r="BG10" s="203"/>
      <c r="BH10" s="204"/>
      <c r="BI10" s="204"/>
      <c r="BJ10" s="204"/>
      <c r="BK10" s="204"/>
      <c r="BL10" s="204"/>
      <c r="BM10" s="204"/>
      <c r="BN10" s="204"/>
      <c r="BO10" s="204"/>
      <c r="BP10" s="204"/>
      <c r="BQ10" s="204"/>
      <c r="BR10" s="204"/>
      <c r="BS10" s="204"/>
      <c r="BT10" s="204"/>
      <c r="BU10" s="204"/>
      <c r="BV10" s="204"/>
      <c r="BW10" s="204"/>
      <c r="BX10" s="204"/>
      <c r="BY10" s="204"/>
      <c r="BZ10" s="204"/>
      <c r="CA10" s="204"/>
      <c r="CB10" s="204"/>
      <c r="CC10" s="204"/>
      <c r="CD10" s="204"/>
      <c r="CE10" s="204"/>
      <c r="CF10" s="204"/>
      <c r="CG10" s="204"/>
      <c r="CH10" s="204"/>
      <c r="CI10" s="204"/>
      <c r="CJ10" s="204"/>
      <c r="CK10" s="204"/>
      <c r="CL10" s="204"/>
      <c r="CM10" s="204"/>
      <c r="CN10" s="204"/>
      <c r="CO10" s="204"/>
      <c r="CP10" s="204"/>
      <c r="CQ10" s="204"/>
      <c r="CR10" s="204"/>
      <c r="CS10" s="204"/>
      <c r="CT10" s="204"/>
      <c r="CU10" s="204"/>
      <c r="CV10" s="204"/>
      <c r="CW10" s="204"/>
      <c r="CX10" s="204"/>
      <c r="CY10" s="204"/>
      <c r="CZ10" s="204"/>
      <c r="DA10" s="204"/>
      <c r="DB10" s="204"/>
      <c r="DC10" s="204"/>
      <c r="DD10" s="204"/>
      <c r="DE10" s="204"/>
      <c r="DF10" s="204"/>
      <c r="DG10" s="204"/>
      <c r="DH10" s="204"/>
      <c r="DI10" s="204"/>
      <c r="DJ10" s="204"/>
      <c r="DK10" s="204"/>
      <c r="DL10" s="204"/>
      <c r="DM10" s="204"/>
      <c r="DN10" s="204"/>
      <c r="DO10" s="204"/>
      <c r="DP10" s="204"/>
      <c r="DQ10" s="204"/>
      <c r="DR10" s="204"/>
      <c r="DS10" s="204"/>
      <c r="DT10" s="204"/>
      <c r="DU10" s="204"/>
      <c r="DV10" s="204"/>
      <c r="DW10" s="204"/>
      <c r="DX10" s="204"/>
      <c r="DY10" s="204"/>
      <c r="DZ10" s="204"/>
      <c r="EA10" s="204"/>
      <c r="EB10" s="204"/>
      <c r="EC10" s="204"/>
      <c r="ED10" s="204"/>
      <c r="EE10" s="204"/>
      <c r="EF10" s="204"/>
      <c r="EG10" s="204"/>
      <c r="EH10" s="204"/>
      <c r="EI10" s="204"/>
      <c r="EJ10" s="204"/>
      <c r="EK10" s="204"/>
      <c r="EL10" s="204"/>
      <c r="EM10" s="204"/>
      <c r="EN10" s="204"/>
      <c r="EO10" s="204"/>
      <c r="EP10" s="204"/>
      <c r="EQ10" s="204"/>
      <c r="ER10" s="204"/>
      <c r="ES10" s="204"/>
      <c r="ET10" s="204"/>
      <c r="EU10" s="204"/>
      <c r="EV10" s="204"/>
      <c r="EW10" s="204"/>
      <c r="EX10" s="204"/>
      <c r="EY10" s="204"/>
      <c r="EZ10" s="204"/>
      <c r="FA10" s="204"/>
      <c r="FB10" s="204"/>
      <c r="FC10" s="204"/>
      <c r="FD10" s="204"/>
      <c r="FE10" s="204"/>
      <c r="FF10" s="204"/>
      <c r="FG10" s="204"/>
      <c r="FH10" s="204"/>
      <c r="FI10" s="204"/>
      <c r="FJ10" s="204"/>
      <c r="FK10" s="204"/>
      <c r="FL10" s="204"/>
      <c r="FM10" s="204"/>
      <c r="FN10" s="204"/>
      <c r="FO10" s="204"/>
      <c r="FP10" s="204"/>
      <c r="FQ10" s="204"/>
      <c r="FR10" s="204"/>
      <c r="FS10" s="204"/>
      <c r="FT10" s="204"/>
      <c r="FU10" s="204"/>
      <c r="FV10" s="204"/>
      <c r="FW10" s="204"/>
      <c r="FX10" s="204"/>
      <c r="FY10" s="204"/>
      <c r="FZ10" s="204"/>
      <c r="GA10" s="204"/>
      <c r="GB10" s="204"/>
      <c r="GC10" s="204"/>
      <c r="GD10" s="204"/>
      <c r="GE10" s="204"/>
      <c r="GF10" s="204"/>
      <c r="GG10" s="204"/>
      <c r="GH10" s="204"/>
      <c r="GI10" s="204"/>
      <c r="GJ10" s="204"/>
      <c r="GK10" s="204"/>
      <c r="GL10" s="204"/>
      <c r="GM10" s="204"/>
      <c r="GN10" s="204"/>
      <c r="GO10" s="204"/>
      <c r="GP10" s="204"/>
      <c r="GQ10" s="204"/>
      <c r="GR10" s="204"/>
      <c r="GS10" s="204"/>
      <c r="GT10" s="204"/>
      <c r="GU10" s="204"/>
      <c r="GV10" s="204"/>
      <c r="GW10" s="204"/>
      <c r="GX10" s="204"/>
      <c r="GY10" s="204"/>
      <c r="GZ10" s="204"/>
      <c r="HA10" s="204"/>
      <c r="HB10" s="204"/>
      <c r="HC10" s="204"/>
      <c r="HD10" s="204"/>
      <c r="HE10" s="204"/>
      <c r="HF10" s="204"/>
      <c r="HG10" s="204"/>
      <c r="HH10" s="204"/>
      <c r="HI10" s="204"/>
      <c r="HJ10" s="204"/>
      <c r="HK10" s="204"/>
      <c r="HL10" s="204"/>
      <c r="HM10" s="204"/>
      <c r="HN10" s="204"/>
      <c r="HO10" s="204"/>
      <c r="HP10" s="204"/>
      <c r="HQ10" s="204"/>
      <c r="HR10" s="204"/>
      <c r="HS10" s="204"/>
      <c r="HT10" s="204"/>
      <c r="HU10" s="204"/>
    </row>
    <row r="11" spans="1:229" ht="12" customHeight="1" x14ac:dyDescent="0.25">
      <c r="B11" s="565"/>
      <c r="C11" s="566"/>
      <c r="D11" s="566"/>
      <c r="E11" s="566"/>
      <c r="F11" s="566"/>
      <c r="G11" s="566"/>
      <c r="H11" s="566"/>
      <c r="I11" s="566"/>
      <c r="J11" s="566"/>
      <c r="K11" s="566"/>
      <c r="L11" s="566"/>
      <c r="M11" s="566"/>
      <c r="N11" s="566"/>
      <c r="O11" s="566"/>
      <c r="P11" s="566"/>
      <c r="Q11" s="566"/>
      <c r="R11" s="566"/>
      <c r="S11" s="566"/>
      <c r="T11" s="566"/>
      <c r="U11" s="566"/>
      <c r="V11" s="566"/>
      <c r="W11" s="566"/>
      <c r="X11" s="566"/>
      <c r="Y11" s="566"/>
      <c r="Z11" s="566"/>
      <c r="AA11" s="566"/>
      <c r="AB11" s="566"/>
      <c r="AC11" s="566"/>
      <c r="AD11" s="566"/>
      <c r="AE11" s="566"/>
      <c r="AF11" s="566"/>
      <c r="AG11" s="566"/>
      <c r="AH11" s="566"/>
      <c r="AI11" s="566"/>
      <c r="AJ11" s="566"/>
      <c r="AK11" s="566"/>
      <c r="AL11" s="566"/>
      <c r="AM11" s="566"/>
      <c r="AN11" s="566"/>
      <c r="AO11" s="566"/>
      <c r="AP11" s="566"/>
      <c r="AQ11" s="566"/>
      <c r="AR11" s="566"/>
      <c r="AS11" s="566"/>
      <c r="AT11" s="566"/>
      <c r="AU11" s="567"/>
      <c r="AV11" s="203"/>
      <c r="AW11" s="203"/>
      <c r="AX11" s="203"/>
      <c r="AY11" s="203"/>
      <c r="AZ11" s="203"/>
      <c r="BA11" s="203"/>
      <c r="BB11" s="203"/>
      <c r="BC11" s="203"/>
      <c r="BD11" s="203"/>
      <c r="BE11" s="203"/>
      <c r="BF11" s="203"/>
      <c r="BG11" s="203"/>
      <c r="BH11" s="204"/>
      <c r="BI11" s="204"/>
      <c r="BJ11" s="204"/>
      <c r="BK11" s="204"/>
      <c r="BL11" s="204"/>
      <c r="BM11" s="204"/>
      <c r="BN11" s="204"/>
      <c r="BO11" s="204"/>
      <c r="BP11" s="204"/>
      <c r="BQ11" s="204"/>
      <c r="BR11" s="204"/>
      <c r="BS11" s="204"/>
      <c r="BT11" s="204"/>
      <c r="BU11" s="204"/>
      <c r="BV11" s="204"/>
      <c r="BW11" s="204"/>
      <c r="BX11" s="204"/>
      <c r="BY11" s="204"/>
      <c r="BZ11" s="204"/>
      <c r="CA11" s="204"/>
      <c r="CB11" s="204"/>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4"/>
      <c r="FL11" s="204"/>
      <c r="FM11" s="204"/>
      <c r="FN11" s="204"/>
      <c r="FO11" s="204"/>
      <c r="FP11" s="204"/>
      <c r="FQ11" s="204"/>
      <c r="FR11" s="204"/>
      <c r="FS11" s="204"/>
      <c r="FT11" s="204"/>
      <c r="FU11" s="204"/>
      <c r="FV11" s="204"/>
      <c r="FW11" s="204"/>
      <c r="FX11" s="204"/>
      <c r="FY11" s="204"/>
      <c r="FZ11" s="204"/>
      <c r="GA11" s="204"/>
      <c r="GB11" s="204"/>
      <c r="GC11" s="204"/>
      <c r="GD11" s="204"/>
      <c r="GE11" s="204"/>
      <c r="GF11" s="204"/>
      <c r="GG11" s="204"/>
      <c r="GH11" s="204"/>
      <c r="GI11" s="204"/>
      <c r="GJ11" s="204"/>
      <c r="GK11" s="204"/>
      <c r="GL11" s="204"/>
      <c r="GM11" s="204"/>
      <c r="GN11" s="204"/>
      <c r="GO11" s="204"/>
      <c r="GP11" s="204"/>
      <c r="GQ11" s="204"/>
      <c r="GR11" s="204"/>
      <c r="GS11" s="204"/>
      <c r="GT11" s="204"/>
      <c r="GU11" s="204"/>
      <c r="GV11" s="204"/>
      <c r="GW11" s="204"/>
      <c r="GX11" s="204"/>
      <c r="GY11" s="204"/>
      <c r="GZ11" s="204"/>
      <c r="HA11" s="204"/>
      <c r="HB11" s="204"/>
      <c r="HC11" s="204"/>
      <c r="HD11" s="204"/>
      <c r="HE11" s="204"/>
      <c r="HF11" s="204"/>
      <c r="HG11" s="204"/>
      <c r="HH11" s="204"/>
      <c r="HI11" s="204"/>
      <c r="HJ11" s="204"/>
      <c r="HK11" s="204"/>
      <c r="HL11" s="204"/>
      <c r="HM11" s="204"/>
      <c r="HN11" s="204"/>
      <c r="HO11" s="204"/>
      <c r="HP11" s="204"/>
      <c r="HQ11" s="204"/>
      <c r="HR11" s="204"/>
      <c r="HS11" s="204"/>
      <c r="HT11" s="204"/>
      <c r="HU11" s="204"/>
    </row>
    <row r="12" spans="1:229" ht="12" customHeight="1" thickBot="1" x14ac:dyDescent="0.3">
      <c r="B12" s="568"/>
      <c r="C12" s="569"/>
      <c r="D12" s="569"/>
      <c r="E12" s="569"/>
      <c r="F12" s="569"/>
      <c r="G12" s="569"/>
      <c r="H12" s="569"/>
      <c r="I12" s="569"/>
      <c r="J12" s="569"/>
      <c r="K12" s="569"/>
      <c r="L12" s="569"/>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K12" s="569"/>
      <c r="AL12" s="569"/>
      <c r="AM12" s="569"/>
      <c r="AN12" s="569"/>
      <c r="AO12" s="569"/>
      <c r="AP12" s="569"/>
      <c r="AQ12" s="569"/>
      <c r="AR12" s="569"/>
      <c r="AS12" s="569"/>
      <c r="AT12" s="569"/>
      <c r="AU12" s="570"/>
      <c r="AV12" s="203"/>
      <c r="AW12" s="203"/>
      <c r="AX12" s="203"/>
      <c r="AY12" s="203"/>
      <c r="AZ12" s="203"/>
      <c r="BA12" s="203"/>
      <c r="BB12" s="203"/>
      <c r="BC12" s="203"/>
      <c r="BD12" s="203"/>
      <c r="BE12" s="203"/>
      <c r="BF12" s="203"/>
      <c r="BG12" s="203"/>
      <c r="BH12" s="204"/>
      <c r="BI12" s="204"/>
      <c r="BJ12" s="204"/>
      <c r="BK12" s="204"/>
      <c r="BL12" s="204"/>
      <c r="BM12" s="204"/>
      <c r="BN12" s="204"/>
      <c r="BO12" s="204"/>
      <c r="BP12" s="204"/>
      <c r="BQ12" s="204"/>
      <c r="BR12" s="204"/>
      <c r="BS12" s="204"/>
      <c r="BT12" s="204"/>
      <c r="BU12" s="204"/>
      <c r="BV12" s="204"/>
      <c r="BW12" s="204"/>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4"/>
      <c r="DZ12" s="204"/>
      <c r="EA12" s="204"/>
      <c r="EB12" s="204"/>
      <c r="EC12" s="204"/>
      <c r="ED12" s="204"/>
      <c r="EE12" s="204"/>
      <c r="EF12" s="204"/>
      <c r="EG12" s="204"/>
      <c r="EH12" s="204"/>
      <c r="EI12" s="204"/>
      <c r="EJ12" s="204"/>
      <c r="EK12" s="204"/>
      <c r="EL12" s="204"/>
      <c r="EM12" s="204"/>
      <c r="EN12" s="204"/>
      <c r="EO12" s="204"/>
      <c r="EP12" s="204"/>
      <c r="EQ12" s="204"/>
      <c r="ER12" s="204"/>
      <c r="ES12" s="204"/>
      <c r="ET12" s="204"/>
      <c r="EU12" s="204"/>
      <c r="EV12" s="204"/>
      <c r="EW12" s="204"/>
      <c r="EX12" s="204"/>
      <c r="EY12" s="204"/>
      <c r="EZ12" s="204"/>
      <c r="FA12" s="204"/>
      <c r="FB12" s="204"/>
      <c r="FC12" s="204"/>
      <c r="FD12" s="204"/>
      <c r="FE12" s="204"/>
      <c r="FF12" s="204"/>
      <c r="FG12" s="204"/>
      <c r="FH12" s="204"/>
      <c r="FI12" s="204"/>
      <c r="FJ12" s="204"/>
      <c r="FK12" s="204"/>
      <c r="FL12" s="204"/>
      <c r="FM12" s="204"/>
      <c r="FN12" s="204"/>
      <c r="FO12" s="204"/>
      <c r="FP12" s="204"/>
      <c r="FQ12" s="204"/>
      <c r="FR12" s="204"/>
      <c r="FS12" s="204"/>
      <c r="FT12" s="204"/>
      <c r="FU12" s="204"/>
      <c r="FV12" s="204"/>
      <c r="FW12" s="204"/>
      <c r="FX12" s="204"/>
      <c r="FY12" s="204"/>
      <c r="FZ12" s="204"/>
      <c r="GA12" s="204"/>
      <c r="GB12" s="204"/>
      <c r="GC12" s="204"/>
      <c r="GD12" s="204"/>
      <c r="GE12" s="204"/>
      <c r="GF12" s="204"/>
      <c r="GG12" s="204"/>
      <c r="GH12" s="204"/>
      <c r="GI12" s="204"/>
      <c r="GJ12" s="204"/>
      <c r="GK12" s="204"/>
      <c r="GL12" s="204"/>
      <c r="GM12" s="204"/>
      <c r="GN12" s="204"/>
      <c r="GO12" s="204"/>
      <c r="GP12" s="204"/>
      <c r="GQ12" s="204"/>
      <c r="GR12" s="204"/>
      <c r="GS12" s="204"/>
      <c r="GT12" s="204"/>
      <c r="GU12" s="204"/>
      <c r="GV12" s="204"/>
      <c r="GW12" s="204"/>
      <c r="GX12" s="204"/>
      <c r="GY12" s="204"/>
      <c r="GZ12" s="204"/>
      <c r="HA12" s="204"/>
      <c r="HB12" s="204"/>
      <c r="HC12" s="204"/>
      <c r="HD12" s="204"/>
      <c r="HE12" s="204"/>
      <c r="HF12" s="204"/>
      <c r="HG12" s="204"/>
      <c r="HH12" s="204"/>
      <c r="HI12" s="204"/>
      <c r="HJ12" s="204"/>
      <c r="HK12" s="204"/>
      <c r="HL12" s="204"/>
      <c r="HM12" s="204"/>
      <c r="HN12" s="204"/>
      <c r="HO12" s="204"/>
      <c r="HP12" s="204"/>
      <c r="HQ12" s="204"/>
      <c r="HR12" s="204"/>
      <c r="HS12" s="204"/>
      <c r="HT12" s="204"/>
      <c r="HU12" s="204"/>
    </row>
    <row r="13" spans="1:229" ht="12" customHeight="1" thickBot="1" x14ac:dyDescent="0.3">
      <c r="AV13" s="203"/>
      <c r="AW13" s="203"/>
      <c r="AX13" s="203"/>
      <c r="AY13" s="203"/>
      <c r="AZ13" s="203"/>
      <c r="BA13" s="203"/>
      <c r="BB13" s="203"/>
      <c r="BC13" s="203"/>
      <c r="BD13" s="203"/>
      <c r="BE13" s="203"/>
      <c r="BF13" s="203"/>
      <c r="BG13" s="203"/>
      <c r="BH13" s="204"/>
      <c r="BI13" s="204"/>
      <c r="BJ13" s="204"/>
      <c r="BK13" s="204"/>
      <c r="BL13" s="204"/>
      <c r="BM13" s="204"/>
      <c r="BN13" s="204"/>
      <c r="BO13" s="204"/>
      <c r="BP13" s="204"/>
      <c r="BQ13" s="204"/>
      <c r="BR13" s="204"/>
      <c r="BS13" s="204"/>
      <c r="BT13" s="204"/>
      <c r="BU13" s="204"/>
      <c r="BV13" s="204"/>
      <c r="BW13" s="204"/>
      <c r="BX13" s="204"/>
      <c r="BY13" s="204"/>
      <c r="BZ13" s="204"/>
      <c r="CA13" s="204"/>
      <c r="CB13" s="204"/>
      <c r="CC13" s="204"/>
      <c r="CD13" s="204"/>
      <c r="CE13" s="204"/>
      <c r="CF13" s="204"/>
      <c r="CG13" s="204"/>
      <c r="CH13" s="204"/>
      <c r="CI13" s="204"/>
      <c r="CJ13" s="204"/>
      <c r="CK13" s="204"/>
      <c r="CL13" s="204"/>
      <c r="CM13" s="204"/>
      <c r="CN13" s="204"/>
      <c r="CO13" s="204"/>
      <c r="CP13" s="204"/>
      <c r="CQ13" s="204"/>
      <c r="CR13" s="204"/>
      <c r="CS13" s="204"/>
      <c r="CT13" s="204"/>
      <c r="CU13" s="204"/>
      <c r="CV13" s="204"/>
      <c r="CW13" s="204"/>
      <c r="CX13" s="204"/>
      <c r="CY13" s="204"/>
      <c r="CZ13" s="204"/>
      <c r="DA13" s="204"/>
      <c r="DB13" s="204"/>
      <c r="DC13" s="204"/>
      <c r="DD13" s="204"/>
      <c r="DE13" s="204"/>
      <c r="DF13" s="204"/>
      <c r="DG13" s="204"/>
      <c r="DH13" s="204"/>
      <c r="DI13" s="204"/>
      <c r="DJ13" s="204"/>
      <c r="DK13" s="204"/>
      <c r="DL13" s="204"/>
      <c r="DM13" s="204"/>
      <c r="DN13" s="204"/>
      <c r="DO13" s="204"/>
      <c r="DP13" s="204"/>
      <c r="DQ13" s="204"/>
      <c r="DR13" s="204"/>
      <c r="DS13" s="204"/>
      <c r="DT13" s="204"/>
      <c r="DU13" s="204"/>
      <c r="DV13" s="204"/>
      <c r="DW13" s="204"/>
      <c r="DX13" s="204"/>
      <c r="DY13" s="204"/>
      <c r="DZ13" s="204"/>
      <c r="EA13" s="204"/>
      <c r="EB13" s="204"/>
      <c r="EC13" s="204"/>
      <c r="ED13" s="204"/>
      <c r="EE13" s="204"/>
      <c r="EF13" s="204"/>
      <c r="EG13" s="204"/>
      <c r="EH13" s="204"/>
      <c r="EI13" s="204"/>
      <c r="EJ13" s="204"/>
      <c r="EK13" s="204"/>
      <c r="EL13" s="204"/>
      <c r="EM13" s="204"/>
      <c r="EN13" s="204"/>
      <c r="EO13" s="204"/>
      <c r="EP13" s="204"/>
      <c r="EQ13" s="204"/>
      <c r="ER13" s="204"/>
      <c r="ES13" s="204"/>
      <c r="ET13" s="204"/>
      <c r="EU13" s="204"/>
      <c r="EV13" s="204"/>
      <c r="EW13" s="204"/>
      <c r="EX13" s="204"/>
      <c r="EY13" s="204"/>
      <c r="EZ13" s="204"/>
      <c r="FA13" s="204"/>
      <c r="FB13" s="204"/>
      <c r="FC13" s="204"/>
      <c r="FD13" s="204"/>
      <c r="FE13" s="204"/>
      <c r="FF13" s="204"/>
      <c r="FG13" s="204"/>
      <c r="FH13" s="204"/>
      <c r="FI13" s="204"/>
      <c r="FJ13" s="204"/>
      <c r="FK13" s="204"/>
      <c r="FL13" s="204"/>
      <c r="FM13" s="204"/>
      <c r="FN13" s="204"/>
      <c r="FO13" s="204"/>
      <c r="FP13" s="204"/>
      <c r="FQ13" s="204"/>
      <c r="FR13" s="204"/>
      <c r="FS13" s="204"/>
      <c r="FT13" s="204"/>
      <c r="FU13" s="204"/>
      <c r="FV13" s="204"/>
      <c r="FW13" s="204"/>
      <c r="FX13" s="204"/>
      <c r="FY13" s="204"/>
      <c r="FZ13" s="204"/>
      <c r="GA13" s="204"/>
      <c r="GB13" s="204"/>
      <c r="GC13" s="204"/>
      <c r="GD13" s="204"/>
      <c r="GE13" s="204"/>
      <c r="GF13" s="204"/>
      <c r="GG13" s="204"/>
      <c r="GH13" s="204"/>
      <c r="GI13" s="204"/>
      <c r="GJ13" s="204"/>
      <c r="GK13" s="204"/>
      <c r="GL13" s="204"/>
      <c r="GM13" s="204"/>
      <c r="GN13" s="204"/>
      <c r="GO13" s="204"/>
      <c r="GP13" s="204"/>
      <c r="GQ13" s="204"/>
      <c r="GR13" s="204"/>
      <c r="GS13" s="204"/>
      <c r="GT13" s="204"/>
      <c r="GU13" s="204"/>
      <c r="GV13" s="204"/>
      <c r="GW13" s="204"/>
      <c r="GX13" s="204"/>
      <c r="GY13" s="204"/>
      <c r="GZ13" s="204"/>
      <c r="HA13" s="204"/>
      <c r="HB13" s="204"/>
      <c r="HC13" s="204"/>
      <c r="HD13" s="204"/>
      <c r="HE13" s="204"/>
      <c r="HF13" s="204"/>
      <c r="HG13" s="204"/>
      <c r="HH13" s="204"/>
      <c r="HI13" s="204"/>
      <c r="HJ13" s="204"/>
      <c r="HK13" s="204"/>
      <c r="HL13" s="204"/>
      <c r="HM13" s="204"/>
      <c r="HN13" s="204"/>
      <c r="HO13" s="204"/>
      <c r="HP13" s="204"/>
      <c r="HQ13" s="204"/>
      <c r="HR13" s="204"/>
      <c r="HS13" s="204"/>
      <c r="HT13" s="204"/>
      <c r="HU13" s="204"/>
    </row>
    <row r="14" spans="1:229" ht="12" customHeight="1" x14ac:dyDescent="0.25">
      <c r="M14" s="571" t="s">
        <v>933</v>
      </c>
      <c r="N14" s="572"/>
      <c r="O14" s="572"/>
      <c r="P14" s="572"/>
      <c r="Q14" s="572"/>
      <c r="R14" s="572"/>
      <c r="S14" s="572"/>
      <c r="T14" s="572"/>
      <c r="U14" s="572"/>
      <c r="V14" s="572"/>
      <c r="W14" s="572"/>
      <c r="X14" s="572"/>
      <c r="Y14" s="572"/>
      <c r="Z14" s="572"/>
      <c r="AA14" s="572"/>
      <c r="AB14" s="572"/>
      <c r="AC14" s="572"/>
      <c r="AD14" s="572"/>
      <c r="AE14" s="572"/>
      <c r="AF14" s="572"/>
      <c r="AG14" s="572"/>
      <c r="AH14" s="572"/>
      <c r="AI14" s="572"/>
      <c r="AJ14" s="572"/>
      <c r="AK14" s="572"/>
      <c r="AL14" s="573"/>
      <c r="AV14" s="203"/>
      <c r="AW14" s="203"/>
      <c r="AX14" s="203"/>
      <c r="AY14" s="203"/>
      <c r="AZ14" s="203"/>
      <c r="BA14" s="203"/>
      <c r="BB14" s="203"/>
      <c r="BC14" s="203"/>
      <c r="BD14" s="203"/>
      <c r="BE14" s="203"/>
      <c r="BF14" s="203"/>
      <c r="BG14" s="203"/>
      <c r="BH14" s="204"/>
      <c r="BI14" s="204"/>
      <c r="BJ14" s="204"/>
      <c r="BK14" s="204"/>
      <c r="BL14" s="204"/>
      <c r="BM14" s="204"/>
      <c r="BN14" s="204"/>
      <c r="BO14" s="204"/>
      <c r="BP14" s="204"/>
      <c r="BQ14" s="204"/>
      <c r="BR14" s="204"/>
      <c r="BS14" s="204"/>
      <c r="BT14" s="204"/>
      <c r="BU14" s="204"/>
      <c r="BV14" s="204"/>
      <c r="BW14" s="204"/>
      <c r="BX14" s="204"/>
      <c r="BY14" s="204"/>
      <c r="BZ14" s="204"/>
      <c r="CA14" s="204"/>
      <c r="CB14" s="204"/>
      <c r="CC14" s="204"/>
      <c r="CD14" s="204"/>
      <c r="CE14" s="204"/>
      <c r="CF14" s="204"/>
      <c r="CG14" s="204"/>
      <c r="CH14" s="204"/>
      <c r="CI14" s="204"/>
      <c r="CJ14" s="204"/>
      <c r="CK14" s="204"/>
      <c r="CL14" s="204"/>
      <c r="CM14" s="204"/>
      <c r="CN14" s="204"/>
      <c r="CO14" s="204"/>
      <c r="CP14" s="204"/>
      <c r="CQ14" s="204"/>
      <c r="CR14" s="204"/>
      <c r="CS14" s="204"/>
      <c r="CT14" s="204"/>
      <c r="CU14" s="204"/>
      <c r="CV14" s="204"/>
      <c r="CW14" s="204"/>
      <c r="CX14" s="204"/>
      <c r="CY14" s="204"/>
      <c r="CZ14" s="204"/>
      <c r="DA14" s="204"/>
      <c r="DB14" s="204"/>
      <c r="DC14" s="204"/>
      <c r="DD14" s="204"/>
      <c r="DE14" s="204"/>
      <c r="DF14" s="204"/>
      <c r="DG14" s="204"/>
      <c r="DH14" s="204"/>
      <c r="DI14" s="204"/>
      <c r="DJ14" s="204"/>
      <c r="DK14" s="204"/>
      <c r="DL14" s="204"/>
      <c r="DM14" s="204"/>
      <c r="DN14" s="204"/>
      <c r="DO14" s="204"/>
      <c r="DP14" s="204"/>
      <c r="DQ14" s="204"/>
      <c r="DR14" s="204"/>
      <c r="DS14" s="204"/>
      <c r="DT14" s="204"/>
      <c r="DU14" s="204"/>
      <c r="DV14" s="204"/>
      <c r="DW14" s="204"/>
      <c r="DX14" s="204"/>
      <c r="DY14" s="204"/>
      <c r="DZ14" s="204"/>
      <c r="EA14" s="204"/>
      <c r="EB14" s="204"/>
      <c r="EC14" s="204"/>
      <c r="ED14" s="204"/>
      <c r="EE14" s="204"/>
      <c r="EF14" s="204"/>
      <c r="EG14" s="204"/>
      <c r="EH14" s="204"/>
      <c r="EI14" s="204"/>
      <c r="EJ14" s="204"/>
      <c r="EK14" s="204"/>
      <c r="EL14" s="204"/>
      <c r="EM14" s="204"/>
      <c r="EN14" s="204"/>
      <c r="EO14" s="204"/>
      <c r="EP14" s="204"/>
      <c r="EQ14" s="204"/>
      <c r="ER14" s="204"/>
      <c r="ES14" s="204"/>
      <c r="ET14" s="204"/>
      <c r="EU14" s="204"/>
      <c r="EV14" s="204"/>
      <c r="EW14" s="204"/>
      <c r="EX14" s="204"/>
      <c r="EY14" s="204"/>
      <c r="EZ14" s="204"/>
      <c r="FA14" s="204"/>
      <c r="FB14" s="204"/>
      <c r="FC14" s="204"/>
      <c r="FD14" s="204"/>
      <c r="FE14" s="204"/>
      <c r="FF14" s="204"/>
      <c r="FG14" s="204"/>
      <c r="FH14" s="204"/>
      <c r="FI14" s="204"/>
      <c r="FJ14" s="204"/>
      <c r="FK14" s="204"/>
      <c r="FL14" s="204"/>
      <c r="FM14" s="204"/>
      <c r="FN14" s="204"/>
      <c r="FO14" s="204"/>
      <c r="FP14" s="204"/>
      <c r="FQ14" s="204"/>
      <c r="FR14" s="204"/>
      <c r="FS14" s="204"/>
      <c r="FT14" s="204"/>
      <c r="FU14" s="204"/>
      <c r="FV14" s="204"/>
      <c r="FW14" s="204"/>
      <c r="FX14" s="204"/>
      <c r="FY14" s="204"/>
      <c r="FZ14" s="204"/>
      <c r="GA14" s="204"/>
      <c r="GB14" s="204"/>
      <c r="GC14" s="204"/>
      <c r="GD14" s="204"/>
      <c r="GE14" s="204"/>
      <c r="GF14" s="204"/>
      <c r="GG14" s="204"/>
      <c r="GH14" s="204"/>
      <c r="GI14" s="204"/>
      <c r="GJ14" s="204"/>
      <c r="GK14" s="204"/>
      <c r="GL14" s="204"/>
      <c r="GM14" s="204"/>
      <c r="GN14" s="204"/>
      <c r="GO14" s="204"/>
      <c r="GP14" s="204"/>
      <c r="GQ14" s="204"/>
      <c r="GR14" s="204"/>
      <c r="GS14" s="204"/>
      <c r="GT14" s="204"/>
      <c r="GU14" s="204"/>
      <c r="GV14" s="204"/>
      <c r="GW14" s="204"/>
      <c r="GX14" s="204"/>
      <c r="GY14" s="204"/>
      <c r="GZ14" s="204"/>
      <c r="HA14" s="204"/>
      <c r="HB14" s="204"/>
      <c r="HC14" s="204"/>
      <c r="HD14" s="204"/>
      <c r="HE14" s="204"/>
      <c r="HF14" s="204"/>
      <c r="HG14" s="204"/>
      <c r="HH14" s="204"/>
      <c r="HI14" s="204"/>
      <c r="HJ14" s="204"/>
      <c r="HK14" s="204"/>
      <c r="HL14" s="204"/>
      <c r="HM14" s="204"/>
      <c r="HN14" s="204"/>
      <c r="HO14" s="204"/>
      <c r="HP14" s="204"/>
      <c r="HQ14" s="204"/>
      <c r="HR14" s="204"/>
      <c r="HS14" s="204"/>
      <c r="HT14" s="204"/>
      <c r="HU14" s="204"/>
    </row>
    <row r="15" spans="1:229" ht="12" customHeight="1" thickBot="1" x14ac:dyDescent="0.3">
      <c r="D15" s="541" t="s">
        <v>48</v>
      </c>
      <c r="E15" s="541"/>
      <c r="F15" s="541"/>
      <c r="G15" s="541"/>
      <c r="H15" s="541"/>
      <c r="I15" s="541"/>
      <c r="J15" s="541"/>
      <c r="K15" s="207"/>
      <c r="L15" s="207"/>
      <c r="M15" s="574"/>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6"/>
      <c r="AM15" s="207"/>
      <c r="AN15" s="207"/>
      <c r="AO15" s="207"/>
      <c r="AP15" s="207"/>
      <c r="AQ15" s="207"/>
      <c r="AR15" s="207"/>
      <c r="AS15" s="207"/>
      <c r="AT15" s="207"/>
      <c r="AU15" s="207"/>
      <c r="AV15" s="208"/>
      <c r="AW15" s="208"/>
      <c r="AX15" s="208"/>
      <c r="AY15" s="208"/>
      <c r="AZ15" s="208"/>
      <c r="BA15" s="208"/>
      <c r="BB15" s="208"/>
      <c r="BC15" s="208"/>
      <c r="BD15" s="203"/>
      <c r="BE15" s="203"/>
      <c r="BF15" s="203"/>
      <c r="BG15" s="203"/>
      <c r="BH15" s="204"/>
      <c r="BI15" s="204"/>
      <c r="BJ15" s="204"/>
      <c r="BK15" s="204"/>
      <c r="BL15" s="204"/>
      <c r="BM15" s="204"/>
      <c r="BN15" s="204"/>
      <c r="BO15" s="204"/>
      <c r="BP15" s="204"/>
      <c r="BQ15" s="204"/>
      <c r="BR15" s="204"/>
      <c r="BS15" s="204"/>
      <c r="BT15" s="204"/>
      <c r="BU15" s="204"/>
      <c r="BV15" s="204"/>
      <c r="BW15" s="204"/>
      <c r="BX15" s="204"/>
      <c r="BY15" s="204"/>
      <c r="BZ15" s="204"/>
      <c r="CA15" s="204"/>
      <c r="CB15" s="204"/>
      <c r="CC15" s="204"/>
      <c r="CD15" s="204"/>
      <c r="CE15" s="204"/>
      <c r="CF15" s="204"/>
      <c r="CG15" s="204"/>
      <c r="CH15" s="204"/>
      <c r="CI15" s="204"/>
      <c r="CJ15" s="204"/>
      <c r="CK15" s="204"/>
      <c r="CL15" s="204"/>
      <c r="CM15" s="204"/>
      <c r="CN15" s="204"/>
      <c r="CO15" s="204"/>
      <c r="CP15" s="204"/>
      <c r="CQ15" s="204"/>
      <c r="CR15" s="204"/>
      <c r="CS15" s="204"/>
      <c r="CT15" s="204"/>
      <c r="CU15" s="204"/>
      <c r="CV15" s="204"/>
      <c r="CW15" s="204"/>
      <c r="CX15" s="204"/>
      <c r="CY15" s="204"/>
      <c r="CZ15" s="204"/>
      <c r="DA15" s="204"/>
      <c r="DB15" s="204"/>
      <c r="DC15" s="204"/>
      <c r="DD15" s="204"/>
      <c r="DE15" s="204"/>
      <c r="DF15" s="204"/>
      <c r="DG15" s="204"/>
      <c r="DH15" s="204"/>
      <c r="DI15" s="204"/>
      <c r="DJ15" s="204"/>
      <c r="DK15" s="204"/>
      <c r="DL15" s="204"/>
      <c r="DM15" s="204"/>
      <c r="DN15" s="204"/>
      <c r="DO15" s="204"/>
      <c r="DP15" s="204"/>
      <c r="DQ15" s="204"/>
      <c r="DR15" s="204"/>
      <c r="DS15" s="204"/>
      <c r="DT15" s="204"/>
      <c r="DU15" s="204"/>
      <c r="DV15" s="204"/>
      <c r="DW15" s="204"/>
      <c r="DX15" s="204"/>
      <c r="DY15" s="204"/>
      <c r="DZ15" s="204"/>
      <c r="EA15" s="204"/>
      <c r="EB15" s="204"/>
      <c r="EC15" s="204"/>
      <c r="ED15" s="204"/>
      <c r="EE15" s="204"/>
      <c r="EF15" s="204"/>
      <c r="EG15" s="204"/>
      <c r="EH15" s="204"/>
      <c r="EI15" s="204"/>
      <c r="EJ15" s="204"/>
      <c r="EK15" s="204"/>
      <c r="EL15" s="204"/>
      <c r="EM15" s="204"/>
      <c r="EN15" s="204"/>
      <c r="EO15" s="204"/>
      <c r="EP15" s="204"/>
      <c r="EQ15" s="204"/>
      <c r="ER15" s="204"/>
      <c r="ES15" s="204"/>
      <c r="ET15" s="204"/>
      <c r="EU15" s="204"/>
      <c r="EV15" s="204"/>
      <c r="EW15" s="204"/>
      <c r="EX15" s="204"/>
      <c r="EY15" s="204"/>
      <c r="EZ15" s="204"/>
      <c r="FA15" s="204"/>
      <c r="FB15" s="204"/>
      <c r="FC15" s="204"/>
      <c r="FD15" s="204"/>
      <c r="FE15" s="204"/>
      <c r="FF15" s="204"/>
      <c r="FG15" s="204"/>
      <c r="FH15" s="204"/>
      <c r="FI15" s="204"/>
      <c r="FJ15" s="204"/>
      <c r="FK15" s="204"/>
      <c r="FL15" s="204"/>
      <c r="FM15" s="204"/>
      <c r="FN15" s="204"/>
      <c r="FO15" s="204"/>
      <c r="FP15" s="204"/>
      <c r="FQ15" s="204"/>
      <c r="FR15" s="204"/>
      <c r="FS15" s="204"/>
      <c r="FT15" s="204"/>
      <c r="FU15" s="204"/>
      <c r="FV15" s="204"/>
      <c r="FW15" s="204"/>
      <c r="FX15" s="204"/>
      <c r="FY15" s="204"/>
      <c r="FZ15" s="204"/>
      <c r="GA15" s="204"/>
      <c r="GB15" s="204"/>
      <c r="GC15" s="204"/>
      <c r="GD15" s="204"/>
      <c r="GE15" s="204"/>
      <c r="GF15" s="204"/>
      <c r="GG15" s="204"/>
      <c r="GH15" s="204"/>
      <c r="GI15" s="204"/>
      <c r="GJ15" s="204"/>
      <c r="GK15" s="204"/>
      <c r="GL15" s="204"/>
      <c r="GM15" s="204"/>
      <c r="GN15" s="204"/>
      <c r="GO15" s="204"/>
      <c r="GP15" s="204"/>
      <c r="GQ15" s="204"/>
      <c r="GR15" s="204"/>
      <c r="GS15" s="204"/>
      <c r="GT15" s="204"/>
      <c r="GU15" s="204"/>
      <c r="GV15" s="204"/>
      <c r="GW15" s="204"/>
      <c r="GX15" s="204"/>
      <c r="GY15" s="204"/>
      <c r="GZ15" s="204"/>
      <c r="HA15" s="204"/>
      <c r="HB15" s="204"/>
      <c r="HC15" s="204"/>
      <c r="HD15" s="204"/>
      <c r="HE15" s="204"/>
      <c r="HF15" s="204"/>
      <c r="HG15" s="204"/>
      <c r="HH15" s="204"/>
      <c r="HI15" s="204"/>
      <c r="HJ15" s="204"/>
      <c r="HK15" s="204"/>
      <c r="HL15" s="204"/>
      <c r="HM15" s="204"/>
      <c r="HN15" s="204"/>
      <c r="HO15" s="204"/>
      <c r="HP15" s="204"/>
      <c r="HQ15" s="204"/>
      <c r="HR15" s="204"/>
      <c r="HS15" s="204"/>
      <c r="HT15" s="204"/>
      <c r="HU15" s="204"/>
    </row>
    <row r="16" spans="1:229" ht="12" customHeight="1" x14ac:dyDescent="0.25">
      <c r="D16" s="541"/>
      <c r="E16" s="541"/>
      <c r="F16" s="541"/>
      <c r="G16" s="541"/>
      <c r="H16" s="541"/>
      <c r="I16" s="541"/>
      <c r="J16" s="541"/>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8"/>
      <c r="AW16" s="208"/>
      <c r="AX16" s="208"/>
      <c r="AY16" s="208"/>
      <c r="AZ16" s="208"/>
      <c r="BA16" s="208"/>
      <c r="BB16" s="208"/>
      <c r="BC16" s="208"/>
      <c r="BD16" s="203"/>
      <c r="BE16" s="203"/>
      <c r="BF16" s="203"/>
      <c r="BG16" s="203"/>
      <c r="BH16" s="204"/>
      <c r="BI16" s="204"/>
      <c r="BJ16" s="204"/>
      <c r="BK16" s="204"/>
      <c r="BL16" s="204"/>
      <c r="BM16" s="204"/>
      <c r="BN16" s="204"/>
      <c r="BO16" s="204"/>
      <c r="BP16" s="204"/>
      <c r="BQ16" s="204"/>
      <c r="BR16" s="204"/>
      <c r="BS16" s="204"/>
      <c r="BT16" s="204"/>
      <c r="BU16" s="204"/>
      <c r="BV16" s="204"/>
      <c r="BW16" s="204"/>
      <c r="BX16" s="204"/>
      <c r="BY16" s="204"/>
      <c r="BZ16" s="204"/>
      <c r="CA16" s="204"/>
      <c r="CB16" s="204"/>
      <c r="CC16" s="204"/>
      <c r="CD16" s="204"/>
      <c r="CE16" s="204"/>
      <c r="CF16" s="204"/>
      <c r="CG16" s="204"/>
      <c r="CH16" s="204"/>
      <c r="CI16" s="204"/>
      <c r="CJ16" s="204"/>
      <c r="CK16" s="204"/>
      <c r="CL16" s="204"/>
      <c r="CM16" s="204"/>
      <c r="CN16" s="204"/>
      <c r="CO16" s="204"/>
      <c r="CP16" s="204"/>
      <c r="CQ16" s="204"/>
      <c r="CR16" s="204"/>
      <c r="CS16" s="204"/>
      <c r="CT16" s="204"/>
      <c r="CU16" s="204"/>
      <c r="CV16" s="204"/>
      <c r="CW16" s="204"/>
      <c r="CX16" s="204"/>
      <c r="CY16" s="204"/>
      <c r="CZ16" s="204"/>
      <c r="DA16" s="204"/>
      <c r="DB16" s="204"/>
      <c r="DC16" s="204"/>
      <c r="DD16" s="204"/>
      <c r="DE16" s="204"/>
      <c r="DF16" s="204"/>
      <c r="DG16" s="204"/>
      <c r="DH16" s="204"/>
      <c r="DI16" s="204"/>
      <c r="DJ16" s="204"/>
      <c r="DK16" s="204"/>
      <c r="DL16" s="204"/>
      <c r="DM16" s="204"/>
      <c r="DN16" s="204"/>
      <c r="DO16" s="204"/>
      <c r="DP16" s="204"/>
      <c r="DQ16" s="204"/>
      <c r="DR16" s="204"/>
      <c r="DS16" s="204"/>
      <c r="DT16" s="204"/>
      <c r="DU16" s="204"/>
      <c r="DV16" s="204"/>
      <c r="DW16" s="204"/>
      <c r="DX16" s="204"/>
      <c r="DY16" s="204"/>
      <c r="DZ16" s="204"/>
      <c r="EA16" s="204"/>
      <c r="EB16" s="204"/>
      <c r="EC16" s="204"/>
      <c r="ED16" s="204"/>
      <c r="EE16" s="204"/>
      <c r="EF16" s="204"/>
      <c r="EG16" s="204"/>
      <c r="EH16" s="204"/>
      <c r="EI16" s="204"/>
      <c r="EJ16" s="204"/>
      <c r="EK16" s="204"/>
      <c r="EL16" s="204"/>
      <c r="EM16" s="204"/>
      <c r="EN16" s="204"/>
      <c r="EO16" s="204"/>
      <c r="EP16" s="204"/>
      <c r="EQ16" s="204"/>
      <c r="ER16" s="204"/>
      <c r="ES16" s="204"/>
      <c r="ET16" s="204"/>
      <c r="EU16" s="204"/>
      <c r="EV16" s="204"/>
      <c r="EW16" s="204"/>
      <c r="EX16" s="204"/>
      <c r="EY16" s="204"/>
      <c r="EZ16" s="204"/>
      <c r="FA16" s="204"/>
      <c r="FB16" s="204"/>
      <c r="FC16" s="204"/>
      <c r="FD16" s="204"/>
      <c r="FE16" s="204"/>
      <c r="FF16" s="204"/>
      <c r="FG16" s="204"/>
      <c r="FH16" s="204"/>
      <c r="FI16" s="204"/>
      <c r="FJ16" s="204"/>
      <c r="FK16" s="204"/>
      <c r="FL16" s="204"/>
      <c r="FM16" s="204"/>
      <c r="FN16" s="204"/>
      <c r="FO16" s="204"/>
      <c r="FP16" s="204"/>
      <c r="FQ16" s="204"/>
      <c r="FR16" s="204"/>
      <c r="FS16" s="204"/>
      <c r="FT16" s="204"/>
      <c r="FU16" s="204"/>
      <c r="FV16" s="204"/>
      <c r="FW16" s="204"/>
      <c r="FX16" s="204"/>
      <c r="FY16" s="204"/>
      <c r="FZ16" s="204"/>
      <c r="GA16" s="204"/>
      <c r="GB16" s="204"/>
      <c r="GC16" s="204"/>
      <c r="GD16" s="204"/>
      <c r="GE16" s="204"/>
      <c r="GF16" s="204"/>
      <c r="GG16" s="204"/>
      <c r="GH16" s="204"/>
      <c r="GI16" s="204"/>
      <c r="GJ16" s="204"/>
      <c r="GK16" s="204"/>
      <c r="GL16" s="204"/>
      <c r="GM16" s="204"/>
      <c r="GN16" s="204"/>
      <c r="GO16" s="204"/>
      <c r="GP16" s="204"/>
      <c r="GQ16" s="204"/>
      <c r="GR16" s="204"/>
      <c r="GS16" s="204"/>
      <c r="GT16" s="204"/>
      <c r="GU16" s="204"/>
      <c r="GV16" s="204"/>
      <c r="GW16" s="204"/>
      <c r="GX16" s="204"/>
      <c r="GY16" s="204"/>
      <c r="GZ16" s="204"/>
      <c r="HA16" s="204"/>
      <c r="HB16" s="204"/>
      <c r="HC16" s="204"/>
      <c r="HD16" s="204"/>
      <c r="HE16" s="204"/>
      <c r="HF16" s="204"/>
      <c r="HG16" s="204"/>
      <c r="HH16" s="204"/>
      <c r="HI16" s="204"/>
      <c r="HJ16" s="204"/>
      <c r="HK16" s="204"/>
      <c r="HL16" s="204"/>
      <c r="HM16" s="204"/>
      <c r="HN16" s="204"/>
      <c r="HO16" s="204"/>
      <c r="HP16" s="204"/>
      <c r="HQ16" s="204"/>
      <c r="HR16" s="204"/>
      <c r="HS16" s="204"/>
      <c r="HT16" s="204"/>
      <c r="HU16" s="204"/>
    </row>
    <row r="17" spans="4:229" ht="15" customHeight="1" x14ac:dyDescent="0.25">
      <c r="D17" s="538" t="s">
        <v>11</v>
      </c>
      <c r="E17" s="538"/>
      <c r="F17" s="538"/>
      <c r="G17" s="538"/>
      <c r="H17" s="538"/>
      <c r="I17" s="538"/>
      <c r="J17" s="538"/>
      <c r="K17" s="538"/>
      <c r="L17" s="538"/>
      <c r="M17" s="538"/>
      <c r="N17" s="538"/>
      <c r="O17" s="538"/>
      <c r="Q17" s="209"/>
      <c r="R17" s="209"/>
      <c r="T17" s="538" t="s">
        <v>924</v>
      </c>
      <c r="U17" s="538"/>
      <c r="V17" s="538"/>
      <c r="W17" s="538"/>
      <c r="X17" s="538"/>
      <c r="Y17" s="538"/>
      <c r="Z17" s="538"/>
      <c r="AA17" s="538"/>
      <c r="AB17" s="538"/>
      <c r="AC17" s="538"/>
      <c r="AD17" s="538"/>
      <c r="AE17" s="538"/>
      <c r="AG17" s="209"/>
      <c r="AH17" s="538" t="s">
        <v>7</v>
      </c>
      <c r="AI17" s="538"/>
      <c r="AJ17" s="538"/>
      <c r="AK17" s="538"/>
      <c r="AL17" s="538"/>
      <c r="AM17" s="538"/>
      <c r="AN17" s="538"/>
      <c r="AO17" s="538"/>
      <c r="AP17" s="538"/>
      <c r="AQ17" s="538"/>
      <c r="AR17" s="538"/>
      <c r="AS17" s="538"/>
      <c r="AU17" s="209"/>
      <c r="AV17" s="203"/>
      <c r="AW17" s="203"/>
      <c r="AX17" s="203"/>
      <c r="AY17" s="208"/>
      <c r="AZ17" s="208"/>
      <c r="BA17" s="208"/>
      <c r="BB17" s="208"/>
      <c r="BC17" s="208"/>
      <c r="BD17" s="203"/>
      <c r="BE17" s="203"/>
      <c r="BF17" s="203"/>
      <c r="BG17" s="203"/>
      <c r="BH17" s="204"/>
      <c r="BI17" s="204"/>
      <c r="BJ17" s="204"/>
      <c r="BK17" s="204"/>
      <c r="BL17" s="204"/>
      <c r="BM17" s="204"/>
      <c r="BN17" s="204"/>
      <c r="BO17" s="204"/>
      <c r="BP17" s="204"/>
      <c r="BQ17" s="204"/>
      <c r="BR17" s="204"/>
      <c r="BS17" s="204"/>
      <c r="BT17" s="204"/>
      <c r="BU17" s="204"/>
      <c r="BV17" s="204"/>
      <c r="BW17" s="204"/>
      <c r="BX17" s="204"/>
      <c r="BY17" s="204"/>
      <c r="BZ17" s="204"/>
      <c r="CA17" s="204"/>
      <c r="CB17" s="204"/>
      <c r="CC17" s="204"/>
      <c r="CD17" s="204"/>
      <c r="CE17" s="204"/>
      <c r="CF17" s="204"/>
      <c r="CG17" s="204"/>
      <c r="CH17" s="204"/>
      <c r="CI17" s="204"/>
      <c r="CJ17" s="204"/>
      <c r="CK17" s="204"/>
      <c r="CL17" s="204"/>
      <c r="CM17" s="204"/>
      <c r="CN17" s="204"/>
      <c r="CO17" s="204"/>
      <c r="CP17" s="204"/>
      <c r="CQ17" s="204"/>
      <c r="CR17" s="204"/>
      <c r="CS17" s="204"/>
      <c r="CT17" s="204"/>
      <c r="CU17" s="204"/>
      <c r="CV17" s="204"/>
      <c r="CW17" s="204"/>
      <c r="CX17" s="204"/>
      <c r="CY17" s="204"/>
      <c r="CZ17" s="204"/>
      <c r="DA17" s="204"/>
      <c r="DB17" s="204"/>
      <c r="DC17" s="204"/>
      <c r="DD17" s="204"/>
      <c r="DE17" s="204"/>
      <c r="DF17" s="204"/>
      <c r="DG17" s="204"/>
      <c r="DH17" s="204"/>
      <c r="DI17" s="204"/>
      <c r="DJ17" s="204"/>
      <c r="DK17" s="204"/>
      <c r="DL17" s="204"/>
      <c r="DM17" s="204"/>
      <c r="DN17" s="204"/>
      <c r="DO17" s="204"/>
      <c r="DP17" s="204"/>
      <c r="DQ17" s="204"/>
      <c r="DR17" s="204"/>
      <c r="DS17" s="204"/>
      <c r="DT17" s="204"/>
      <c r="DU17" s="204"/>
      <c r="DV17" s="204"/>
      <c r="DW17" s="204"/>
      <c r="DX17" s="204"/>
      <c r="DY17" s="204"/>
      <c r="DZ17" s="204"/>
      <c r="EA17" s="204"/>
      <c r="EB17" s="204"/>
      <c r="EC17" s="204"/>
      <c r="ED17" s="204"/>
      <c r="EE17" s="204"/>
      <c r="EF17" s="204"/>
      <c r="EG17" s="204"/>
      <c r="EH17" s="204"/>
      <c r="EI17" s="204"/>
      <c r="EJ17" s="204"/>
      <c r="EK17" s="204"/>
      <c r="EL17" s="204"/>
      <c r="EM17" s="204"/>
      <c r="EN17" s="204"/>
      <c r="EO17" s="204"/>
      <c r="EP17" s="204"/>
      <c r="EQ17" s="204"/>
      <c r="ER17" s="204"/>
      <c r="ES17" s="204"/>
      <c r="ET17" s="204"/>
      <c r="EU17" s="204"/>
      <c r="EV17" s="204"/>
      <c r="EW17" s="204"/>
      <c r="EX17" s="204"/>
      <c r="EY17" s="204"/>
      <c r="EZ17" s="204"/>
      <c r="FA17" s="204"/>
      <c r="FB17" s="204"/>
      <c r="FC17" s="204"/>
      <c r="FD17" s="204"/>
      <c r="FE17" s="204"/>
      <c r="FF17" s="204"/>
      <c r="FG17" s="204"/>
      <c r="FH17" s="204"/>
      <c r="FI17" s="204"/>
      <c r="FJ17" s="204"/>
      <c r="FK17" s="204"/>
      <c r="FL17" s="204"/>
      <c r="FM17" s="204"/>
      <c r="FN17" s="204"/>
      <c r="FO17" s="204"/>
      <c r="FP17" s="204"/>
      <c r="FQ17" s="204"/>
      <c r="FR17" s="204"/>
      <c r="FS17" s="204"/>
      <c r="FT17" s="204"/>
      <c r="FU17" s="204"/>
      <c r="FV17" s="204"/>
      <c r="FW17" s="204"/>
      <c r="FX17" s="204"/>
      <c r="FY17" s="204"/>
      <c r="FZ17" s="204"/>
      <c r="GA17" s="204"/>
      <c r="GB17" s="204"/>
      <c r="GC17" s="204"/>
      <c r="GD17" s="204"/>
      <c r="GE17" s="204"/>
      <c r="GF17" s="204"/>
      <c r="GG17" s="204"/>
      <c r="GH17" s="204"/>
      <c r="GI17" s="204"/>
      <c r="GJ17" s="204"/>
      <c r="GK17" s="204"/>
      <c r="GL17" s="204"/>
      <c r="GM17" s="204"/>
      <c r="GN17" s="204"/>
      <c r="GO17" s="204"/>
      <c r="GP17" s="204"/>
      <c r="GQ17" s="204"/>
      <c r="GR17" s="204"/>
      <c r="GS17" s="204"/>
      <c r="GT17" s="204"/>
      <c r="GU17" s="204"/>
      <c r="GV17" s="204"/>
      <c r="GW17" s="204"/>
      <c r="GX17" s="204"/>
      <c r="GY17" s="204"/>
      <c r="GZ17" s="204"/>
      <c r="HA17" s="204"/>
      <c r="HB17" s="204"/>
      <c r="HC17" s="204"/>
      <c r="HD17" s="204"/>
      <c r="HE17" s="204"/>
      <c r="HF17" s="204"/>
      <c r="HG17" s="204"/>
      <c r="HH17" s="204"/>
      <c r="HI17" s="204"/>
      <c r="HJ17" s="204"/>
      <c r="HK17" s="204"/>
      <c r="HL17" s="204"/>
      <c r="HM17" s="204"/>
      <c r="HN17" s="204"/>
      <c r="HO17" s="204"/>
      <c r="HP17" s="204"/>
      <c r="HQ17" s="204"/>
      <c r="HR17" s="204"/>
      <c r="HS17" s="204"/>
      <c r="HT17" s="204"/>
      <c r="HU17" s="204"/>
    </row>
    <row r="18" spans="4:229" ht="15" customHeight="1" thickBot="1" x14ac:dyDescent="0.3">
      <c r="D18" s="539"/>
      <c r="E18" s="539"/>
      <c r="F18" s="539"/>
      <c r="G18" s="539"/>
      <c r="H18" s="539"/>
      <c r="I18" s="539"/>
      <c r="J18" s="539"/>
      <c r="K18" s="539"/>
      <c r="L18" s="539"/>
      <c r="M18" s="539"/>
      <c r="N18" s="539"/>
      <c r="O18" s="539"/>
      <c r="Q18" s="209"/>
      <c r="R18" s="209"/>
      <c r="T18" s="539"/>
      <c r="U18" s="539"/>
      <c r="V18" s="539"/>
      <c r="W18" s="539"/>
      <c r="X18" s="539"/>
      <c r="Y18" s="539"/>
      <c r="Z18" s="539"/>
      <c r="AA18" s="539"/>
      <c r="AB18" s="539"/>
      <c r="AC18" s="539"/>
      <c r="AD18" s="539"/>
      <c r="AE18" s="539"/>
      <c r="AG18" s="209"/>
      <c r="AH18" s="539"/>
      <c r="AI18" s="539"/>
      <c r="AJ18" s="539"/>
      <c r="AK18" s="539"/>
      <c r="AL18" s="539"/>
      <c r="AM18" s="539"/>
      <c r="AN18" s="539"/>
      <c r="AO18" s="539"/>
      <c r="AP18" s="539"/>
      <c r="AQ18" s="539"/>
      <c r="AR18" s="539"/>
      <c r="AS18" s="539"/>
      <c r="AU18" s="209"/>
      <c r="AV18" s="203"/>
      <c r="AW18" s="203"/>
      <c r="AX18" s="203"/>
      <c r="AY18" s="208"/>
      <c r="AZ18" s="208"/>
      <c r="BA18" s="208"/>
      <c r="BB18" s="208"/>
      <c r="BC18" s="208"/>
      <c r="BD18" s="203"/>
      <c r="BE18" s="203"/>
      <c r="BF18" s="203"/>
      <c r="BG18" s="203"/>
      <c r="BH18" s="204"/>
      <c r="BI18" s="204"/>
      <c r="BJ18" s="204"/>
      <c r="BK18" s="204"/>
      <c r="BL18" s="204"/>
      <c r="BM18" s="203"/>
      <c r="BN18" s="203"/>
      <c r="BO18" s="204"/>
      <c r="BP18" s="204"/>
      <c r="BQ18" s="204"/>
      <c r="BR18" s="204"/>
      <c r="BS18" s="204"/>
      <c r="BT18" s="204"/>
      <c r="BU18" s="204"/>
      <c r="BV18" s="204"/>
      <c r="BW18" s="204"/>
      <c r="BX18" s="204"/>
      <c r="BY18" s="204"/>
      <c r="BZ18" s="204"/>
      <c r="CA18" s="204"/>
      <c r="CB18" s="204"/>
      <c r="CC18" s="204"/>
      <c r="CD18" s="204"/>
      <c r="CE18" s="204"/>
      <c r="CF18" s="204"/>
      <c r="CG18" s="204"/>
      <c r="CH18" s="204"/>
      <c r="CI18" s="204"/>
      <c r="CJ18" s="204"/>
      <c r="CK18" s="204"/>
      <c r="CL18" s="204"/>
      <c r="CM18" s="204"/>
      <c r="CN18" s="204"/>
      <c r="CO18" s="204"/>
      <c r="CP18" s="204"/>
      <c r="CQ18" s="204"/>
      <c r="CR18" s="204"/>
      <c r="CS18" s="204"/>
      <c r="CT18" s="204"/>
      <c r="CU18" s="204"/>
      <c r="CV18" s="204"/>
      <c r="CW18" s="204"/>
      <c r="CX18" s="204"/>
      <c r="CY18" s="204"/>
      <c r="CZ18" s="204"/>
      <c r="DA18" s="204"/>
      <c r="DB18" s="204"/>
      <c r="DC18" s="204"/>
      <c r="DD18" s="204"/>
      <c r="DE18" s="204"/>
      <c r="DF18" s="204"/>
      <c r="DG18" s="204"/>
      <c r="DH18" s="204"/>
      <c r="DI18" s="204"/>
      <c r="DJ18" s="204"/>
      <c r="DK18" s="204"/>
      <c r="DL18" s="204"/>
      <c r="DM18" s="204"/>
      <c r="DN18" s="204"/>
      <c r="DO18" s="204"/>
      <c r="DP18" s="204"/>
      <c r="DQ18" s="204"/>
      <c r="DR18" s="204"/>
      <c r="DS18" s="204"/>
      <c r="DT18" s="204"/>
      <c r="DU18" s="204"/>
      <c r="DV18" s="204"/>
      <c r="DW18" s="204"/>
      <c r="DX18" s="204"/>
      <c r="DY18" s="204"/>
      <c r="DZ18" s="204"/>
      <c r="EA18" s="204"/>
      <c r="EB18" s="204"/>
      <c r="EC18" s="204"/>
      <c r="ED18" s="204"/>
      <c r="EE18" s="204"/>
      <c r="EF18" s="204"/>
      <c r="EG18" s="204"/>
      <c r="EH18" s="204"/>
      <c r="EI18" s="204"/>
      <c r="EJ18" s="204"/>
      <c r="EK18" s="204"/>
      <c r="EL18" s="204"/>
      <c r="EM18" s="204"/>
      <c r="EN18" s="204"/>
      <c r="EO18" s="204"/>
      <c r="EP18" s="204"/>
      <c r="EQ18" s="204"/>
      <c r="ER18" s="204"/>
      <c r="ES18" s="204"/>
      <c r="ET18" s="204"/>
      <c r="EU18" s="204"/>
      <c r="EV18" s="204"/>
      <c r="EW18" s="204"/>
      <c r="EX18" s="204"/>
      <c r="EY18" s="204"/>
      <c r="EZ18" s="204"/>
      <c r="FA18" s="204"/>
      <c r="FB18" s="204"/>
      <c r="FC18" s="204"/>
      <c r="FD18" s="204"/>
      <c r="FE18" s="204"/>
      <c r="FF18" s="204"/>
      <c r="FG18" s="204"/>
      <c r="FH18" s="204"/>
      <c r="FI18" s="204"/>
      <c r="FJ18" s="204"/>
      <c r="FK18" s="204"/>
      <c r="FL18" s="204"/>
      <c r="FM18" s="204"/>
      <c r="FN18" s="204"/>
      <c r="FO18" s="204"/>
      <c r="FP18" s="204"/>
      <c r="FQ18" s="204"/>
      <c r="FR18" s="204"/>
      <c r="FS18" s="204"/>
      <c r="FT18" s="204"/>
      <c r="FU18" s="204"/>
      <c r="FV18" s="204"/>
      <c r="FW18" s="204"/>
      <c r="FX18" s="204"/>
      <c r="FY18" s="204"/>
      <c r="FZ18" s="204"/>
      <c r="GA18" s="204"/>
      <c r="GB18" s="204"/>
      <c r="GC18" s="204"/>
      <c r="GD18" s="204"/>
      <c r="GE18" s="204"/>
      <c r="GF18" s="204"/>
      <c r="GG18" s="204"/>
      <c r="GH18" s="204"/>
      <c r="GI18" s="204"/>
      <c r="GJ18" s="204"/>
      <c r="GK18" s="204"/>
      <c r="GL18" s="204"/>
      <c r="GM18" s="204"/>
      <c r="GN18" s="204"/>
      <c r="GO18" s="204"/>
      <c r="GP18" s="204"/>
      <c r="GQ18" s="204"/>
      <c r="GR18" s="204"/>
      <c r="GS18" s="204"/>
      <c r="GT18" s="204"/>
      <c r="GU18" s="204"/>
      <c r="GV18" s="204"/>
      <c r="GW18" s="204"/>
      <c r="GX18" s="204"/>
      <c r="GY18" s="204"/>
      <c r="GZ18" s="204"/>
      <c r="HA18" s="204"/>
      <c r="HB18" s="204"/>
      <c r="HC18" s="204"/>
      <c r="HD18" s="204"/>
      <c r="HE18" s="204"/>
      <c r="HF18" s="204"/>
      <c r="HG18" s="204"/>
      <c r="HH18" s="204"/>
      <c r="HI18" s="204"/>
      <c r="HJ18" s="204"/>
      <c r="HK18" s="204"/>
      <c r="HL18" s="204"/>
      <c r="HM18" s="204"/>
      <c r="HN18" s="204"/>
      <c r="HO18" s="204"/>
      <c r="HP18" s="204"/>
      <c r="HQ18" s="204"/>
      <c r="HR18" s="204"/>
      <c r="HS18" s="204"/>
      <c r="HT18" s="204"/>
      <c r="HU18" s="204"/>
    </row>
    <row r="19" spans="4:229" ht="15" customHeight="1" thickTop="1" x14ac:dyDescent="0.25">
      <c r="D19" s="559" t="s">
        <v>3</v>
      </c>
      <c r="E19" s="559"/>
      <c r="F19" s="559"/>
      <c r="G19" s="559"/>
      <c r="H19" s="559"/>
      <c r="I19" s="559"/>
      <c r="J19" s="559"/>
      <c r="K19" s="559"/>
      <c r="L19" s="559"/>
      <c r="M19" s="587"/>
      <c r="N19" s="560"/>
      <c r="O19" s="560"/>
      <c r="Q19" s="210"/>
      <c r="R19" s="210"/>
      <c r="T19" s="559" t="s">
        <v>8</v>
      </c>
      <c r="U19" s="559"/>
      <c r="V19" s="559"/>
      <c r="W19" s="559"/>
      <c r="X19" s="559"/>
      <c r="Y19" s="559"/>
      <c r="Z19" s="559"/>
      <c r="AA19" s="559"/>
      <c r="AB19" s="559"/>
      <c r="AC19" s="587"/>
      <c r="AD19" s="560"/>
      <c r="AE19" s="560"/>
      <c r="AG19" s="210"/>
      <c r="AH19" s="561" t="s">
        <v>51</v>
      </c>
      <c r="AI19" s="561"/>
      <c r="AJ19" s="561"/>
      <c r="AK19" s="561"/>
      <c r="AL19" s="561"/>
      <c r="AM19" s="561"/>
      <c r="AN19" s="561"/>
      <c r="AO19" s="561"/>
      <c r="AP19" s="561"/>
      <c r="AQ19" s="585"/>
      <c r="AR19" s="536"/>
      <c r="AS19" s="536"/>
      <c r="AV19" s="533" t="e">
        <f>VLOOKUP(N19,Liste!$A:$B,2,FALSE)</f>
        <v>#N/A</v>
      </c>
      <c r="AW19" s="533"/>
      <c r="AX19" s="211" t="e">
        <f>VLOOKUP(AD19,Liste!$A:$B,2,FALSE)</f>
        <v>#N/A</v>
      </c>
      <c r="AY19" s="208"/>
      <c r="AZ19" s="208"/>
      <c r="BA19" s="208"/>
      <c r="BB19" s="208"/>
      <c r="BC19" s="208"/>
      <c r="BD19" s="203"/>
      <c r="BE19" s="203"/>
      <c r="BF19" s="203"/>
      <c r="BG19" s="203"/>
      <c r="BH19" s="204"/>
      <c r="BI19" s="204"/>
      <c r="BJ19" s="204"/>
      <c r="BK19" s="204"/>
      <c r="BL19" s="204"/>
      <c r="BM19" s="203"/>
      <c r="BN19" s="203"/>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c r="DV19" s="204"/>
      <c r="DW19" s="204"/>
      <c r="DX19" s="204"/>
      <c r="DY19" s="204"/>
      <c r="DZ19" s="204"/>
      <c r="EA19" s="204"/>
      <c r="EB19" s="204"/>
      <c r="EC19" s="204"/>
      <c r="ED19" s="204"/>
      <c r="EE19" s="204"/>
      <c r="EF19" s="204"/>
      <c r="EG19" s="204"/>
      <c r="EH19" s="204"/>
      <c r="EI19" s="204"/>
      <c r="EJ19" s="204"/>
      <c r="EK19" s="204"/>
      <c r="EL19" s="204"/>
      <c r="EM19" s="204"/>
      <c r="EN19" s="204"/>
      <c r="EO19" s="204"/>
      <c r="EP19" s="204"/>
      <c r="EQ19" s="204"/>
      <c r="ER19" s="204"/>
      <c r="ES19" s="204"/>
      <c r="ET19" s="204"/>
      <c r="EU19" s="204"/>
      <c r="EV19" s="204"/>
      <c r="EW19" s="204"/>
      <c r="EX19" s="204"/>
      <c r="EY19" s="204"/>
      <c r="EZ19" s="204"/>
      <c r="FA19" s="204"/>
      <c r="FB19" s="204"/>
      <c r="FC19" s="204"/>
      <c r="FD19" s="204"/>
      <c r="FE19" s="204"/>
      <c r="FF19" s="204"/>
      <c r="FG19" s="204"/>
      <c r="FH19" s="204"/>
      <c r="FI19" s="204"/>
      <c r="FJ19" s="204"/>
      <c r="FK19" s="204"/>
      <c r="FL19" s="204"/>
      <c r="FM19" s="204"/>
      <c r="FN19" s="204"/>
      <c r="FO19" s="204"/>
      <c r="FP19" s="204"/>
      <c r="FQ19" s="204"/>
      <c r="FR19" s="204"/>
      <c r="FS19" s="204"/>
      <c r="FT19" s="204"/>
      <c r="FU19" s="204"/>
      <c r="FV19" s="204"/>
      <c r="FW19" s="204"/>
      <c r="FX19" s="204"/>
      <c r="FY19" s="204"/>
      <c r="FZ19" s="204"/>
      <c r="GA19" s="204"/>
      <c r="GB19" s="204"/>
      <c r="GC19" s="204"/>
      <c r="GD19" s="204"/>
      <c r="GE19" s="204"/>
      <c r="GF19" s="204"/>
      <c r="GG19" s="204"/>
      <c r="GH19" s="204"/>
      <c r="GI19" s="204"/>
      <c r="GJ19" s="204"/>
      <c r="GK19" s="204"/>
      <c r="GL19" s="204"/>
      <c r="GM19" s="204"/>
      <c r="GN19" s="204"/>
      <c r="GO19" s="204"/>
      <c r="GP19" s="204"/>
      <c r="GQ19" s="204"/>
      <c r="GR19" s="204"/>
      <c r="GS19" s="204"/>
      <c r="GT19" s="204"/>
      <c r="GU19" s="204"/>
      <c r="GV19" s="204"/>
      <c r="GW19" s="204"/>
      <c r="GX19" s="204"/>
      <c r="GY19" s="204"/>
      <c r="GZ19" s="204"/>
      <c r="HA19" s="204"/>
      <c r="HB19" s="204"/>
      <c r="HC19" s="204"/>
      <c r="HD19" s="204"/>
      <c r="HE19" s="204"/>
      <c r="HF19" s="204"/>
      <c r="HG19" s="204"/>
      <c r="HH19" s="204"/>
      <c r="HI19" s="204"/>
      <c r="HJ19" s="204"/>
      <c r="HK19" s="204"/>
      <c r="HL19" s="204"/>
      <c r="HM19" s="204"/>
      <c r="HN19" s="204"/>
      <c r="HO19" s="204"/>
      <c r="HP19" s="204"/>
      <c r="HQ19" s="204"/>
      <c r="HR19" s="204"/>
      <c r="HS19" s="204"/>
      <c r="HT19" s="204"/>
      <c r="HU19" s="204"/>
    </row>
    <row r="20" spans="4:229" ht="15" customHeight="1" thickBot="1" x14ac:dyDescent="0.3">
      <c r="D20" s="558"/>
      <c r="E20" s="558"/>
      <c r="F20" s="558"/>
      <c r="G20" s="558"/>
      <c r="H20" s="558"/>
      <c r="I20" s="558"/>
      <c r="J20" s="558"/>
      <c r="K20" s="558"/>
      <c r="L20" s="558"/>
      <c r="M20" s="588"/>
      <c r="N20" s="540"/>
      <c r="O20" s="540"/>
      <c r="Q20" s="210"/>
      <c r="R20" s="210"/>
      <c r="T20" s="558"/>
      <c r="U20" s="558"/>
      <c r="V20" s="558"/>
      <c r="W20" s="558"/>
      <c r="X20" s="558"/>
      <c r="Y20" s="558"/>
      <c r="Z20" s="558"/>
      <c r="AA20" s="558"/>
      <c r="AB20" s="558"/>
      <c r="AC20" s="588"/>
      <c r="AD20" s="540"/>
      <c r="AE20" s="540"/>
      <c r="AG20" s="210"/>
      <c r="AH20" s="535"/>
      <c r="AI20" s="535"/>
      <c r="AJ20" s="535"/>
      <c r="AK20" s="535"/>
      <c r="AL20" s="535"/>
      <c r="AM20" s="535"/>
      <c r="AN20" s="535"/>
      <c r="AO20" s="535"/>
      <c r="AP20" s="535"/>
      <c r="AQ20" s="586"/>
      <c r="AR20" s="537"/>
      <c r="AS20" s="537"/>
      <c r="AV20" s="533"/>
      <c r="AW20" s="533"/>
      <c r="AX20" s="211"/>
      <c r="AY20" s="208"/>
      <c r="AZ20" s="208"/>
      <c r="BA20" s="208"/>
      <c r="BB20" s="208"/>
      <c r="BC20" s="208"/>
      <c r="BD20" s="203"/>
      <c r="BE20" s="203"/>
      <c r="BF20" s="203"/>
      <c r="BG20" s="203"/>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4"/>
      <c r="DZ20" s="204"/>
      <c r="EA20" s="204"/>
      <c r="EB20" s="204"/>
      <c r="EC20" s="204"/>
      <c r="ED20" s="204"/>
      <c r="EE20" s="204"/>
      <c r="EF20" s="204"/>
      <c r="EG20" s="204"/>
      <c r="EH20" s="204"/>
      <c r="EI20" s="204"/>
      <c r="EJ20" s="204"/>
      <c r="EK20" s="204"/>
      <c r="EL20" s="204"/>
      <c r="EM20" s="204"/>
      <c r="EN20" s="204"/>
      <c r="EO20" s="204"/>
      <c r="EP20" s="204"/>
      <c r="EQ20" s="204"/>
      <c r="ER20" s="204"/>
      <c r="ES20" s="204"/>
      <c r="ET20" s="204"/>
      <c r="EU20" s="204"/>
      <c r="EV20" s="204"/>
      <c r="EW20" s="204"/>
      <c r="EX20" s="204"/>
      <c r="EY20" s="204"/>
      <c r="EZ20" s="204"/>
      <c r="FA20" s="204"/>
      <c r="FB20" s="204"/>
      <c r="FC20" s="204"/>
      <c r="FD20" s="204"/>
      <c r="FE20" s="204"/>
      <c r="FF20" s="204"/>
      <c r="FG20" s="204"/>
      <c r="FH20" s="204"/>
      <c r="FI20" s="204"/>
      <c r="FJ20" s="204"/>
      <c r="FK20" s="204"/>
      <c r="FL20" s="204"/>
      <c r="FM20" s="204"/>
      <c r="FN20" s="204"/>
      <c r="FO20" s="204"/>
      <c r="FP20" s="204"/>
      <c r="FQ20" s="204"/>
      <c r="FR20" s="204"/>
      <c r="FS20" s="204"/>
      <c r="FT20" s="204"/>
      <c r="FU20" s="204"/>
      <c r="FV20" s="204"/>
      <c r="FW20" s="204"/>
      <c r="FX20" s="204"/>
      <c r="FY20" s="204"/>
      <c r="FZ20" s="204"/>
      <c r="GA20" s="204"/>
      <c r="GB20" s="204"/>
      <c r="GC20" s="204"/>
      <c r="GD20" s="204"/>
      <c r="GE20" s="204"/>
      <c r="GF20" s="204"/>
      <c r="GG20" s="204"/>
      <c r="GH20" s="204"/>
      <c r="GI20" s="204"/>
      <c r="GJ20" s="204"/>
      <c r="GK20" s="204"/>
      <c r="GL20" s="204"/>
      <c r="GM20" s="204"/>
      <c r="GN20" s="204"/>
      <c r="GO20" s="204"/>
      <c r="GP20" s="204"/>
      <c r="GQ20" s="204"/>
      <c r="GR20" s="204"/>
      <c r="GS20" s="204"/>
      <c r="GT20" s="204"/>
      <c r="GU20" s="204"/>
      <c r="GV20" s="204"/>
      <c r="GW20" s="204"/>
      <c r="GX20" s="204"/>
      <c r="GY20" s="204"/>
      <c r="GZ20" s="204"/>
      <c r="HA20" s="204"/>
      <c r="HB20" s="204"/>
      <c r="HC20" s="204"/>
      <c r="HD20" s="204"/>
      <c r="HE20" s="204"/>
      <c r="HF20" s="204"/>
      <c r="HG20" s="204"/>
      <c r="HH20" s="204"/>
      <c r="HI20" s="204"/>
      <c r="HJ20" s="204"/>
      <c r="HK20" s="204"/>
      <c r="HL20" s="204"/>
      <c r="HM20" s="204"/>
      <c r="HN20" s="204"/>
      <c r="HO20" s="204"/>
      <c r="HP20" s="204"/>
      <c r="HQ20" s="204"/>
      <c r="HR20" s="204"/>
      <c r="HS20" s="204"/>
      <c r="HT20" s="204"/>
      <c r="HU20" s="204"/>
    </row>
    <row r="21" spans="4:229" ht="15" customHeight="1" x14ac:dyDescent="0.25">
      <c r="D21" s="558" t="s">
        <v>4</v>
      </c>
      <c r="E21" s="558"/>
      <c r="F21" s="558"/>
      <c r="G21" s="558"/>
      <c r="H21" s="558"/>
      <c r="I21" s="558"/>
      <c r="J21" s="558"/>
      <c r="K21" s="558"/>
      <c r="L21" s="558"/>
      <c r="M21" s="588"/>
      <c r="N21" s="540"/>
      <c r="O21" s="540"/>
      <c r="Q21" s="207"/>
      <c r="R21" s="207"/>
      <c r="T21" s="558" t="s">
        <v>937</v>
      </c>
      <c r="U21" s="558"/>
      <c r="V21" s="558"/>
      <c r="W21" s="558"/>
      <c r="X21" s="558"/>
      <c r="Y21" s="558"/>
      <c r="Z21" s="558"/>
      <c r="AA21" s="558"/>
      <c r="AB21" s="558"/>
      <c r="AC21" s="588"/>
      <c r="AD21" s="540"/>
      <c r="AE21" s="540"/>
      <c r="AV21" s="533" t="e">
        <f>VLOOKUP(N21,Liste!$A:$B,2,FALSE)</f>
        <v>#N/A</v>
      </c>
      <c r="AW21" s="533"/>
      <c r="AX21" s="211" t="e">
        <f>VLOOKUP(AD21,Liste!$A:$B,2,FALSE)</f>
        <v>#N/A</v>
      </c>
      <c r="AY21" s="208"/>
      <c r="AZ21" s="208"/>
      <c r="BA21" s="208"/>
      <c r="BB21" s="208"/>
      <c r="BC21" s="208"/>
      <c r="BD21" s="203"/>
      <c r="BE21" s="203"/>
      <c r="BF21" s="203"/>
      <c r="BG21" s="203"/>
      <c r="BH21" s="204"/>
      <c r="BI21" s="204"/>
      <c r="BJ21" s="204"/>
      <c r="BK21" s="204"/>
      <c r="BL21" s="204"/>
      <c r="BM21" s="204"/>
      <c r="BN21" s="204"/>
      <c r="BO21" s="204"/>
      <c r="BP21" s="204"/>
      <c r="BQ21" s="204"/>
      <c r="BR21" s="204"/>
      <c r="BS21" s="204"/>
      <c r="BT21" s="204"/>
      <c r="BU21" s="204"/>
      <c r="BV21" s="204"/>
      <c r="BW21" s="204"/>
      <c r="BX21" s="204"/>
      <c r="BY21" s="204"/>
      <c r="BZ21" s="204"/>
      <c r="CA21" s="204"/>
      <c r="CB21" s="204"/>
      <c r="CC21" s="204"/>
      <c r="CD21" s="204"/>
      <c r="CE21" s="204"/>
      <c r="CF21" s="204"/>
      <c r="CG21" s="204"/>
      <c r="CH21" s="204"/>
      <c r="CI21" s="204"/>
      <c r="CJ21" s="204"/>
      <c r="CK21" s="204"/>
      <c r="CL21" s="204"/>
      <c r="CM21" s="204"/>
      <c r="CN21" s="204"/>
      <c r="CO21" s="204"/>
      <c r="CP21" s="204"/>
      <c r="CQ21" s="204"/>
      <c r="CR21" s="204"/>
      <c r="CS21" s="204"/>
      <c r="CT21" s="204"/>
      <c r="CU21" s="204"/>
      <c r="CV21" s="204"/>
      <c r="CW21" s="204"/>
      <c r="CX21" s="204"/>
      <c r="CY21" s="204"/>
      <c r="CZ21" s="204"/>
      <c r="DA21" s="204"/>
      <c r="DB21" s="204"/>
      <c r="DC21" s="204"/>
      <c r="DD21" s="204"/>
      <c r="DE21" s="204"/>
      <c r="DF21" s="204"/>
      <c r="DG21" s="204"/>
      <c r="DH21" s="204"/>
      <c r="DI21" s="204"/>
      <c r="DJ21" s="204"/>
      <c r="DK21" s="204"/>
      <c r="DL21" s="204"/>
      <c r="DM21" s="204"/>
      <c r="DN21" s="204"/>
      <c r="DO21" s="204"/>
      <c r="DP21" s="204"/>
      <c r="DQ21" s="204"/>
      <c r="DR21" s="204"/>
      <c r="DS21" s="204"/>
      <c r="DT21" s="204"/>
      <c r="DU21" s="204"/>
      <c r="DV21" s="204"/>
      <c r="DW21" s="204"/>
      <c r="DX21" s="204"/>
      <c r="DY21" s="204"/>
      <c r="DZ21" s="204"/>
      <c r="EA21" s="204"/>
      <c r="EB21" s="204"/>
      <c r="EC21" s="204"/>
      <c r="ED21" s="204"/>
      <c r="EE21" s="204"/>
      <c r="EF21" s="204"/>
      <c r="EG21" s="204"/>
      <c r="EH21" s="204"/>
      <c r="EI21" s="204"/>
      <c r="EJ21" s="204"/>
      <c r="EK21" s="204"/>
      <c r="EL21" s="204"/>
      <c r="EM21" s="204"/>
      <c r="EN21" s="204"/>
      <c r="EO21" s="204"/>
      <c r="EP21" s="204"/>
      <c r="EQ21" s="204"/>
      <c r="ER21" s="204"/>
      <c r="ES21" s="204"/>
      <c r="ET21" s="204"/>
      <c r="EU21" s="204"/>
      <c r="EV21" s="204"/>
      <c r="EW21" s="204"/>
      <c r="EX21" s="204"/>
      <c r="EY21" s="204"/>
      <c r="EZ21" s="204"/>
      <c r="FA21" s="204"/>
      <c r="FB21" s="204"/>
      <c r="FC21" s="204"/>
      <c r="FD21" s="204"/>
      <c r="FE21" s="204"/>
      <c r="FF21" s="204"/>
      <c r="FG21" s="204"/>
      <c r="FH21" s="204"/>
      <c r="FI21" s="204"/>
      <c r="FJ21" s="204"/>
      <c r="FK21" s="204"/>
      <c r="FL21" s="204"/>
      <c r="FM21" s="204"/>
      <c r="FN21" s="204"/>
      <c r="FO21" s="204"/>
      <c r="FP21" s="204"/>
      <c r="FQ21" s="204"/>
      <c r="FR21" s="204"/>
      <c r="FS21" s="204"/>
      <c r="FT21" s="204"/>
      <c r="FU21" s="204"/>
      <c r="FV21" s="204"/>
      <c r="FW21" s="204"/>
      <c r="FX21" s="204"/>
      <c r="FY21" s="204"/>
      <c r="FZ21" s="204"/>
      <c r="GA21" s="204"/>
      <c r="GB21" s="204"/>
      <c r="GC21" s="204"/>
      <c r="GD21" s="204"/>
      <c r="GE21" s="204"/>
      <c r="GF21" s="204"/>
      <c r="GG21" s="204"/>
      <c r="GH21" s="204"/>
      <c r="GI21" s="204"/>
      <c r="GJ21" s="204"/>
      <c r="GK21" s="204"/>
      <c r="GL21" s="204"/>
      <c r="GM21" s="204"/>
      <c r="GN21" s="204"/>
      <c r="GO21" s="204"/>
      <c r="GP21" s="204"/>
      <c r="GQ21" s="204"/>
      <c r="GR21" s="204"/>
      <c r="GS21" s="204"/>
      <c r="GT21" s="204"/>
      <c r="GU21" s="204"/>
      <c r="GV21" s="204"/>
      <c r="GW21" s="204"/>
      <c r="GX21" s="204"/>
      <c r="GY21" s="204"/>
      <c r="GZ21" s="204"/>
      <c r="HA21" s="204"/>
      <c r="HB21" s="204"/>
      <c r="HC21" s="204"/>
      <c r="HD21" s="204"/>
      <c r="HE21" s="204"/>
      <c r="HF21" s="204"/>
      <c r="HG21" s="204"/>
      <c r="HH21" s="204"/>
      <c r="HI21" s="204"/>
      <c r="HJ21" s="204"/>
      <c r="HK21" s="204"/>
      <c r="HL21" s="204"/>
      <c r="HM21" s="204"/>
      <c r="HN21" s="204"/>
      <c r="HO21" s="204"/>
      <c r="HP21" s="204"/>
      <c r="HQ21" s="204"/>
      <c r="HR21" s="204"/>
      <c r="HS21" s="204"/>
      <c r="HT21" s="204"/>
      <c r="HU21" s="204"/>
    </row>
    <row r="22" spans="4:229" ht="15" customHeight="1" x14ac:dyDescent="0.25">
      <c r="D22" s="558"/>
      <c r="E22" s="558"/>
      <c r="F22" s="558"/>
      <c r="G22" s="558"/>
      <c r="H22" s="558"/>
      <c r="I22" s="558"/>
      <c r="J22" s="558"/>
      <c r="K22" s="558"/>
      <c r="L22" s="558"/>
      <c r="M22" s="588"/>
      <c r="N22" s="540"/>
      <c r="O22" s="540"/>
      <c r="Q22" s="207"/>
      <c r="R22" s="207"/>
      <c r="T22" s="558"/>
      <c r="U22" s="558"/>
      <c r="V22" s="558"/>
      <c r="W22" s="558"/>
      <c r="X22" s="558"/>
      <c r="Y22" s="558"/>
      <c r="Z22" s="558"/>
      <c r="AA22" s="558"/>
      <c r="AB22" s="558"/>
      <c r="AC22" s="588"/>
      <c r="AD22" s="540"/>
      <c r="AE22" s="540"/>
      <c r="AH22" s="538" t="s">
        <v>10</v>
      </c>
      <c r="AI22" s="538"/>
      <c r="AJ22" s="538"/>
      <c r="AK22" s="538"/>
      <c r="AL22" s="538"/>
      <c r="AM22" s="538"/>
      <c r="AN22" s="538"/>
      <c r="AO22" s="538"/>
      <c r="AP22" s="538"/>
      <c r="AQ22" s="538"/>
      <c r="AR22" s="538"/>
      <c r="AS22" s="538"/>
      <c r="AV22" s="533"/>
      <c r="AW22" s="533"/>
      <c r="AX22" s="211"/>
      <c r="AY22" s="208"/>
      <c r="AZ22" s="208"/>
      <c r="BA22" s="208"/>
      <c r="BB22" s="208"/>
      <c r="BC22" s="208"/>
      <c r="BD22" s="203"/>
      <c r="BE22" s="203"/>
      <c r="BF22" s="203"/>
      <c r="BG22" s="203"/>
      <c r="BH22" s="204"/>
      <c r="BI22" s="204"/>
      <c r="BJ22" s="204"/>
      <c r="BK22" s="204"/>
      <c r="BL22" s="204"/>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c r="DV22" s="204"/>
      <c r="DW22" s="204"/>
      <c r="DX22" s="204"/>
      <c r="DY22" s="204"/>
      <c r="DZ22" s="204"/>
      <c r="EA22" s="204"/>
      <c r="EB22" s="204"/>
      <c r="EC22" s="204"/>
      <c r="ED22" s="204"/>
      <c r="EE22" s="204"/>
      <c r="EF22" s="204"/>
      <c r="EG22" s="204"/>
      <c r="EH22" s="204"/>
      <c r="EI22" s="204"/>
      <c r="EJ22" s="204"/>
      <c r="EK22" s="204"/>
      <c r="EL22" s="204"/>
      <c r="EM22" s="204"/>
      <c r="EN22" s="204"/>
      <c r="EO22" s="204"/>
      <c r="EP22" s="204"/>
      <c r="EQ22" s="204"/>
      <c r="ER22" s="204"/>
      <c r="ES22" s="204"/>
      <c r="ET22" s="204"/>
      <c r="EU22" s="204"/>
      <c r="EV22" s="204"/>
      <c r="EW22" s="204"/>
      <c r="EX22" s="204"/>
      <c r="EY22" s="204"/>
      <c r="EZ22" s="204"/>
      <c r="FA22" s="204"/>
      <c r="FB22" s="204"/>
      <c r="FC22" s="204"/>
      <c r="FD22" s="204"/>
      <c r="FE22" s="204"/>
      <c r="FF22" s="204"/>
      <c r="FG22" s="204"/>
      <c r="FH22" s="204"/>
      <c r="FI22" s="204"/>
      <c r="FJ22" s="204"/>
      <c r="FK22" s="204"/>
      <c r="FL22" s="204"/>
      <c r="FM22" s="204"/>
      <c r="FN22" s="204"/>
      <c r="FO22" s="204"/>
      <c r="FP22" s="204"/>
      <c r="FQ22" s="204"/>
      <c r="FR22" s="204"/>
      <c r="FS22" s="204"/>
      <c r="FT22" s="204"/>
      <c r="FU22" s="204"/>
      <c r="FV22" s="204"/>
      <c r="FW22" s="204"/>
      <c r="FX22" s="204"/>
      <c r="FY22" s="204"/>
      <c r="FZ22" s="204"/>
      <c r="GA22" s="204"/>
      <c r="GB22" s="204"/>
      <c r="GC22" s="204"/>
      <c r="GD22" s="204"/>
      <c r="GE22" s="204"/>
      <c r="GF22" s="204"/>
      <c r="GG22" s="204"/>
      <c r="GH22" s="204"/>
      <c r="GI22" s="204"/>
      <c r="GJ22" s="204"/>
      <c r="GK22" s="204"/>
      <c r="GL22" s="204"/>
      <c r="GM22" s="204"/>
      <c r="GN22" s="204"/>
      <c r="GO22" s="204"/>
      <c r="GP22" s="204"/>
      <c r="GQ22" s="204"/>
      <c r="GR22" s="204"/>
      <c r="GS22" s="204"/>
      <c r="GT22" s="204"/>
      <c r="GU22" s="204"/>
      <c r="GV22" s="204"/>
      <c r="GW22" s="204"/>
      <c r="GX22" s="204"/>
      <c r="GY22" s="204"/>
      <c r="GZ22" s="204"/>
      <c r="HA22" s="204"/>
      <c r="HB22" s="204"/>
      <c r="HC22" s="204"/>
      <c r="HD22" s="204"/>
      <c r="HE22" s="204"/>
      <c r="HF22" s="204"/>
      <c r="HG22" s="204"/>
      <c r="HH22" s="204"/>
      <c r="HI22" s="204"/>
      <c r="HJ22" s="204"/>
      <c r="HK22" s="204"/>
      <c r="HL22" s="204"/>
      <c r="HM22" s="204"/>
      <c r="HN22" s="204"/>
      <c r="HO22" s="204"/>
      <c r="HP22" s="204"/>
      <c r="HQ22" s="204"/>
      <c r="HR22" s="204"/>
      <c r="HS22" s="204"/>
      <c r="HT22" s="204"/>
      <c r="HU22" s="204"/>
    </row>
    <row r="23" spans="4:229" ht="15" customHeight="1" thickBot="1" x14ac:dyDescent="0.3">
      <c r="D23" s="558" t="s">
        <v>5</v>
      </c>
      <c r="E23" s="558"/>
      <c r="F23" s="558"/>
      <c r="G23" s="558"/>
      <c r="H23" s="558"/>
      <c r="I23" s="558"/>
      <c r="J23" s="558"/>
      <c r="K23" s="558"/>
      <c r="L23" s="558"/>
      <c r="M23" s="588"/>
      <c r="N23" s="540"/>
      <c r="O23" s="540"/>
      <c r="Q23" s="207"/>
      <c r="R23" s="207"/>
      <c r="T23" s="207"/>
      <c r="U23" s="207"/>
      <c r="V23" s="207"/>
      <c r="W23" s="209"/>
      <c r="X23" s="209"/>
      <c r="Y23" s="209"/>
      <c r="Z23" s="209"/>
      <c r="AA23" s="209"/>
      <c r="AH23" s="539"/>
      <c r="AI23" s="539"/>
      <c r="AJ23" s="539"/>
      <c r="AK23" s="539"/>
      <c r="AL23" s="539"/>
      <c r="AM23" s="539"/>
      <c r="AN23" s="539"/>
      <c r="AO23" s="539"/>
      <c r="AP23" s="539"/>
      <c r="AQ23" s="539"/>
      <c r="AR23" s="539"/>
      <c r="AS23" s="539"/>
      <c r="AV23" s="533" t="e">
        <f>VLOOKUP(N23,Liste!$A:$B,2,FALSE)</f>
        <v>#N/A</v>
      </c>
      <c r="AW23" s="533"/>
      <c r="AX23" s="211"/>
      <c r="AY23" s="208"/>
      <c r="AZ23" s="208"/>
      <c r="BA23" s="208"/>
      <c r="BB23" s="208"/>
      <c r="BC23" s="208"/>
      <c r="BD23" s="203"/>
      <c r="BE23" s="203"/>
      <c r="BF23" s="203"/>
      <c r="BG23" s="203"/>
      <c r="BH23" s="204"/>
      <c r="BI23" s="204"/>
      <c r="BJ23" s="204"/>
      <c r="BK23" s="204"/>
      <c r="BL23" s="204"/>
      <c r="BM23" s="204"/>
      <c r="BN23" s="204"/>
      <c r="BO23" s="204"/>
      <c r="BP23" s="204"/>
      <c r="BQ23" s="204"/>
      <c r="BR23" s="204"/>
      <c r="BS23" s="204"/>
      <c r="BT23" s="204"/>
      <c r="BU23" s="204"/>
      <c r="BV23" s="204"/>
      <c r="BW23" s="204"/>
      <c r="BX23" s="204"/>
      <c r="BY23" s="204"/>
      <c r="BZ23" s="204"/>
      <c r="CA23" s="204"/>
      <c r="CB23" s="204"/>
      <c r="CC23" s="204"/>
      <c r="CD23" s="204"/>
      <c r="CE23" s="204"/>
      <c r="CF23" s="204"/>
      <c r="CG23" s="204"/>
      <c r="CH23" s="204"/>
      <c r="CI23" s="204"/>
      <c r="CJ23" s="204"/>
      <c r="CK23" s="204"/>
      <c r="CL23" s="204"/>
      <c r="CM23" s="204"/>
      <c r="CN23" s="204"/>
      <c r="CO23" s="204"/>
      <c r="CP23" s="204"/>
      <c r="CQ23" s="204"/>
      <c r="CR23" s="204"/>
      <c r="CS23" s="204"/>
      <c r="CT23" s="204"/>
      <c r="CU23" s="204"/>
      <c r="CV23" s="204"/>
      <c r="CW23" s="204"/>
      <c r="CX23" s="204"/>
      <c r="CY23" s="204"/>
      <c r="CZ23" s="204"/>
      <c r="DA23" s="204"/>
      <c r="DB23" s="204"/>
      <c r="DC23" s="204"/>
      <c r="DD23" s="204"/>
      <c r="DE23" s="204"/>
      <c r="DF23" s="204"/>
      <c r="DG23" s="204"/>
      <c r="DH23" s="204"/>
      <c r="DI23" s="204"/>
      <c r="DJ23" s="204"/>
      <c r="DK23" s="204"/>
      <c r="DL23" s="204"/>
      <c r="DM23" s="204"/>
      <c r="DN23" s="204"/>
      <c r="DO23" s="204"/>
      <c r="DP23" s="204"/>
      <c r="DQ23" s="204"/>
      <c r="DR23" s="204"/>
      <c r="DS23" s="204"/>
      <c r="DT23" s="204"/>
      <c r="DU23" s="204"/>
      <c r="DV23" s="204"/>
      <c r="DW23" s="204"/>
      <c r="DX23" s="204"/>
      <c r="DY23" s="204"/>
      <c r="DZ23" s="204"/>
      <c r="EA23" s="204"/>
      <c r="EB23" s="204"/>
      <c r="EC23" s="204"/>
      <c r="ED23" s="204"/>
      <c r="EE23" s="204"/>
      <c r="EF23" s="204"/>
      <c r="EG23" s="204"/>
      <c r="EH23" s="204"/>
      <c r="EI23" s="204"/>
      <c r="EJ23" s="204"/>
      <c r="EK23" s="204"/>
      <c r="EL23" s="204"/>
      <c r="EM23" s="204"/>
      <c r="EN23" s="204"/>
      <c r="EO23" s="204"/>
      <c r="EP23" s="204"/>
      <c r="EQ23" s="204"/>
      <c r="ER23" s="204"/>
      <c r="ES23" s="204"/>
      <c r="ET23" s="204"/>
      <c r="EU23" s="204"/>
      <c r="EV23" s="204"/>
      <c r="EW23" s="204"/>
      <c r="EX23" s="204"/>
      <c r="EY23" s="204"/>
      <c r="EZ23" s="204"/>
      <c r="FA23" s="204"/>
      <c r="FB23" s="204"/>
      <c r="FC23" s="204"/>
      <c r="FD23" s="204"/>
      <c r="FE23" s="204"/>
      <c r="FF23" s="204"/>
      <c r="FG23" s="204"/>
      <c r="FH23" s="204"/>
      <c r="FI23" s="204"/>
      <c r="FJ23" s="204"/>
      <c r="FK23" s="204"/>
      <c r="FL23" s="204"/>
      <c r="FM23" s="204"/>
      <c r="FN23" s="204"/>
      <c r="FO23" s="204"/>
      <c r="FP23" s="204"/>
      <c r="FQ23" s="204"/>
      <c r="FR23" s="204"/>
      <c r="FS23" s="204"/>
      <c r="FT23" s="204"/>
      <c r="FU23" s="204"/>
      <c r="FV23" s="204"/>
      <c r="FW23" s="204"/>
      <c r="FX23" s="204"/>
      <c r="FY23" s="204"/>
      <c r="FZ23" s="204"/>
      <c r="GA23" s="204"/>
      <c r="GB23" s="204"/>
      <c r="GC23" s="204"/>
      <c r="GD23" s="204"/>
      <c r="GE23" s="204"/>
      <c r="GF23" s="204"/>
      <c r="GG23" s="204"/>
      <c r="GH23" s="204"/>
      <c r="GI23" s="204"/>
      <c r="GJ23" s="204"/>
      <c r="GK23" s="204"/>
      <c r="GL23" s="204"/>
      <c r="GM23" s="204"/>
      <c r="GN23" s="204"/>
      <c r="GO23" s="204"/>
      <c r="GP23" s="204"/>
      <c r="GQ23" s="204"/>
      <c r="GR23" s="204"/>
      <c r="GS23" s="204"/>
      <c r="GT23" s="204"/>
      <c r="GU23" s="204"/>
      <c r="GV23" s="204"/>
      <c r="GW23" s="204"/>
      <c r="GX23" s="204"/>
      <c r="GY23" s="204"/>
      <c r="GZ23" s="204"/>
      <c r="HA23" s="204"/>
      <c r="HB23" s="204"/>
      <c r="HC23" s="204"/>
      <c r="HD23" s="204"/>
      <c r="HE23" s="204"/>
      <c r="HF23" s="204"/>
      <c r="HG23" s="204"/>
      <c r="HH23" s="204"/>
      <c r="HI23" s="204"/>
      <c r="HJ23" s="204"/>
      <c r="HK23" s="204"/>
      <c r="HL23" s="204"/>
      <c r="HM23" s="204"/>
      <c r="HN23" s="204"/>
      <c r="HO23" s="204"/>
      <c r="HP23" s="204"/>
      <c r="HQ23" s="204"/>
      <c r="HR23" s="204"/>
      <c r="HS23" s="204"/>
      <c r="HT23" s="204"/>
      <c r="HU23" s="204"/>
    </row>
    <row r="24" spans="4:229" ht="15" customHeight="1" thickTop="1" x14ac:dyDescent="0.25">
      <c r="D24" s="558"/>
      <c r="E24" s="558"/>
      <c r="F24" s="558"/>
      <c r="G24" s="558"/>
      <c r="H24" s="558"/>
      <c r="I24" s="558"/>
      <c r="J24" s="558"/>
      <c r="K24" s="558"/>
      <c r="L24" s="558"/>
      <c r="M24" s="588"/>
      <c r="N24" s="540"/>
      <c r="O24" s="540"/>
      <c r="Q24" s="207"/>
      <c r="R24" s="207"/>
      <c r="T24" s="538" t="s">
        <v>14</v>
      </c>
      <c r="U24" s="538"/>
      <c r="V24" s="538"/>
      <c r="W24" s="538"/>
      <c r="X24" s="538"/>
      <c r="Y24" s="538"/>
      <c r="Z24" s="538"/>
      <c r="AA24" s="538"/>
      <c r="AB24" s="538"/>
      <c r="AC24" s="538"/>
      <c r="AD24" s="538"/>
      <c r="AE24" s="538"/>
      <c r="AH24" s="534" t="s">
        <v>10</v>
      </c>
      <c r="AI24" s="534"/>
      <c r="AJ24" s="534"/>
      <c r="AK24" s="534"/>
      <c r="AL24" s="534"/>
      <c r="AM24" s="534"/>
      <c r="AN24" s="534"/>
      <c r="AO24" s="534"/>
      <c r="AP24" s="534"/>
      <c r="AQ24" s="585"/>
      <c r="AR24" s="536"/>
      <c r="AS24" s="536"/>
      <c r="AV24" s="533"/>
      <c r="AW24" s="533"/>
      <c r="AX24" s="211"/>
      <c r="AY24" s="208"/>
      <c r="AZ24" s="208"/>
      <c r="BA24" s="208"/>
      <c r="BB24" s="208"/>
      <c r="BC24" s="208"/>
      <c r="BD24" s="203"/>
      <c r="BE24" s="203"/>
      <c r="BF24" s="203"/>
      <c r="BG24" s="203"/>
      <c r="BH24" s="204"/>
      <c r="BI24" s="204"/>
      <c r="BJ24" s="204"/>
      <c r="BK24" s="204"/>
      <c r="BL24" s="204"/>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c r="DZ24" s="204"/>
      <c r="EA24" s="204"/>
      <c r="EB24" s="204"/>
      <c r="EC24" s="204"/>
      <c r="ED24" s="204"/>
      <c r="EE24" s="204"/>
      <c r="EF24" s="204"/>
      <c r="EG24" s="204"/>
      <c r="EH24" s="204"/>
      <c r="EI24" s="204"/>
      <c r="EJ24" s="204"/>
      <c r="EK24" s="204"/>
      <c r="EL24" s="204"/>
      <c r="EM24" s="204"/>
      <c r="EN24" s="204"/>
      <c r="EO24" s="204"/>
      <c r="EP24" s="204"/>
      <c r="EQ24" s="204"/>
      <c r="ER24" s="204"/>
      <c r="ES24" s="204"/>
      <c r="ET24" s="204"/>
      <c r="EU24" s="204"/>
      <c r="EV24" s="204"/>
      <c r="EW24" s="204"/>
      <c r="EX24" s="204"/>
      <c r="EY24" s="204"/>
      <c r="EZ24" s="204"/>
      <c r="FA24" s="204"/>
      <c r="FB24" s="204"/>
      <c r="FC24" s="204"/>
      <c r="FD24" s="204"/>
      <c r="FE24" s="204"/>
      <c r="FF24" s="204"/>
      <c r="FG24" s="204"/>
      <c r="FH24" s="204"/>
      <c r="FI24" s="204"/>
      <c r="FJ24" s="204"/>
      <c r="FK24" s="204"/>
      <c r="FL24" s="204"/>
      <c r="FM24" s="204"/>
      <c r="FN24" s="204"/>
      <c r="FO24" s="204"/>
      <c r="FP24" s="204"/>
      <c r="FQ24" s="204"/>
      <c r="FR24" s="204"/>
      <c r="FS24" s="204"/>
      <c r="FT24" s="204"/>
      <c r="FU24" s="204"/>
      <c r="FV24" s="204"/>
      <c r="FW24" s="204"/>
      <c r="FX24" s="204"/>
      <c r="FY24" s="204"/>
      <c r="FZ24" s="204"/>
      <c r="GA24" s="204"/>
      <c r="GB24" s="204"/>
      <c r="GC24" s="204"/>
      <c r="GD24" s="204"/>
      <c r="GE24" s="204"/>
      <c r="GF24" s="204"/>
      <c r="GG24" s="204"/>
      <c r="GH24" s="204"/>
      <c r="GI24" s="204"/>
      <c r="GJ24" s="204"/>
      <c r="GK24" s="204"/>
      <c r="GL24" s="204"/>
      <c r="GM24" s="204"/>
      <c r="GN24" s="204"/>
      <c r="GO24" s="204"/>
      <c r="GP24" s="204"/>
      <c r="GQ24" s="204"/>
      <c r="GR24" s="204"/>
      <c r="GS24" s="204"/>
      <c r="GT24" s="204"/>
      <c r="GU24" s="204"/>
      <c r="GV24" s="204"/>
      <c r="GW24" s="204"/>
      <c r="GX24" s="204"/>
      <c r="GY24" s="204"/>
      <c r="GZ24" s="204"/>
      <c r="HA24" s="204"/>
      <c r="HB24" s="204"/>
      <c r="HC24" s="204"/>
      <c r="HD24" s="204"/>
      <c r="HE24" s="204"/>
      <c r="HF24" s="204"/>
      <c r="HG24" s="204"/>
      <c r="HH24" s="204"/>
      <c r="HI24" s="204"/>
      <c r="HJ24" s="204"/>
      <c r="HK24" s="204"/>
      <c r="HL24" s="204"/>
      <c r="HM24" s="204"/>
      <c r="HN24" s="204"/>
      <c r="HO24" s="204"/>
      <c r="HP24" s="204"/>
      <c r="HQ24" s="204"/>
      <c r="HR24" s="204"/>
      <c r="HS24" s="204"/>
      <c r="HT24" s="204"/>
      <c r="HU24" s="204"/>
    </row>
    <row r="25" spans="4:229" ht="15" customHeight="1" thickBot="1" x14ac:dyDescent="0.3">
      <c r="D25" s="558" t="s">
        <v>18</v>
      </c>
      <c r="E25" s="558"/>
      <c r="F25" s="558"/>
      <c r="G25" s="558"/>
      <c r="H25" s="558"/>
      <c r="I25" s="558"/>
      <c r="J25" s="558"/>
      <c r="K25" s="558"/>
      <c r="L25" s="558"/>
      <c r="M25" s="588"/>
      <c r="N25" s="540"/>
      <c r="O25" s="540"/>
      <c r="Q25" s="207"/>
      <c r="R25" s="207"/>
      <c r="T25" s="539"/>
      <c r="U25" s="539"/>
      <c r="V25" s="539"/>
      <c r="W25" s="539"/>
      <c r="X25" s="539"/>
      <c r="Y25" s="539"/>
      <c r="Z25" s="539"/>
      <c r="AA25" s="539"/>
      <c r="AB25" s="539"/>
      <c r="AC25" s="539"/>
      <c r="AD25" s="539"/>
      <c r="AE25" s="539"/>
      <c r="AH25" s="535"/>
      <c r="AI25" s="535"/>
      <c r="AJ25" s="535"/>
      <c r="AK25" s="535"/>
      <c r="AL25" s="535"/>
      <c r="AM25" s="535"/>
      <c r="AN25" s="535"/>
      <c r="AO25" s="535"/>
      <c r="AP25" s="535"/>
      <c r="AQ25" s="586"/>
      <c r="AR25" s="537"/>
      <c r="AS25" s="537"/>
      <c r="AV25" s="533" t="e">
        <f>VLOOKUP(N25,Liste!$A:$B,2,FALSE)</f>
        <v>#N/A</v>
      </c>
      <c r="AW25" s="533"/>
      <c r="AX25" s="211"/>
      <c r="AY25" s="208"/>
      <c r="AZ25" s="208"/>
      <c r="BA25" s="208"/>
      <c r="BB25" s="208"/>
      <c r="BC25" s="208"/>
      <c r="BD25" s="203"/>
      <c r="BE25" s="203"/>
      <c r="BF25" s="203"/>
      <c r="BG25" s="203"/>
      <c r="BH25" s="204"/>
      <c r="BI25" s="204"/>
      <c r="BJ25" s="204"/>
      <c r="BK25" s="204"/>
      <c r="BL25" s="204"/>
      <c r="BM25" s="204"/>
      <c r="BN25" s="204"/>
      <c r="BO25" s="204"/>
      <c r="BP25" s="204"/>
      <c r="BQ25" s="204"/>
      <c r="BR25" s="204"/>
      <c r="BS25" s="204"/>
      <c r="BT25" s="204"/>
      <c r="BU25" s="204"/>
      <c r="BV25" s="204"/>
      <c r="BW25" s="204"/>
      <c r="BX25" s="204"/>
      <c r="BY25" s="204"/>
      <c r="BZ25" s="204"/>
      <c r="CA25" s="204"/>
      <c r="CB25" s="204"/>
      <c r="CC25" s="204"/>
      <c r="CD25" s="204"/>
      <c r="CE25" s="204"/>
      <c r="CF25" s="204"/>
      <c r="CG25" s="204"/>
      <c r="CH25" s="204"/>
      <c r="CI25" s="204"/>
      <c r="CJ25" s="204"/>
      <c r="CK25" s="204"/>
      <c r="CL25" s="204"/>
      <c r="CM25" s="204"/>
      <c r="CN25" s="204"/>
      <c r="CO25" s="204"/>
      <c r="CP25" s="204"/>
      <c r="CQ25" s="204"/>
      <c r="CR25" s="204"/>
      <c r="CS25" s="204"/>
      <c r="CT25" s="204"/>
      <c r="CU25" s="204"/>
      <c r="CV25" s="204"/>
      <c r="CW25" s="204"/>
      <c r="CX25" s="204"/>
      <c r="CY25" s="204"/>
      <c r="CZ25" s="204"/>
      <c r="DA25" s="204"/>
      <c r="DB25" s="204"/>
      <c r="DC25" s="204"/>
      <c r="DD25" s="204"/>
      <c r="DE25" s="204"/>
      <c r="DF25" s="204"/>
      <c r="DG25" s="204"/>
      <c r="DH25" s="204"/>
      <c r="DI25" s="204"/>
      <c r="DJ25" s="204"/>
      <c r="DK25" s="204"/>
      <c r="DL25" s="204"/>
      <c r="DM25" s="204"/>
      <c r="DN25" s="204"/>
      <c r="DO25" s="204"/>
      <c r="DP25" s="204"/>
      <c r="DQ25" s="204"/>
      <c r="DR25" s="204"/>
      <c r="DS25" s="204"/>
      <c r="DT25" s="204"/>
      <c r="DU25" s="204"/>
      <c r="DV25" s="204"/>
      <c r="DW25" s="204"/>
      <c r="DX25" s="204"/>
      <c r="DY25" s="204"/>
      <c r="DZ25" s="204"/>
      <c r="EA25" s="204"/>
      <c r="EB25" s="204"/>
      <c r="EC25" s="204"/>
      <c r="ED25" s="204"/>
      <c r="EE25" s="204"/>
      <c r="EF25" s="204"/>
      <c r="EG25" s="204"/>
      <c r="EH25" s="204"/>
      <c r="EI25" s="204"/>
      <c r="EJ25" s="204"/>
      <c r="EK25" s="204"/>
      <c r="EL25" s="204"/>
      <c r="EM25" s="204"/>
      <c r="EN25" s="204"/>
      <c r="EO25" s="204"/>
      <c r="EP25" s="204"/>
      <c r="EQ25" s="204"/>
      <c r="ER25" s="204"/>
      <c r="ES25" s="204"/>
      <c r="ET25" s="204"/>
      <c r="EU25" s="204"/>
      <c r="EV25" s="204"/>
      <c r="EW25" s="204"/>
      <c r="EX25" s="204"/>
      <c r="EY25" s="204"/>
      <c r="EZ25" s="204"/>
      <c r="FA25" s="204"/>
      <c r="FB25" s="204"/>
      <c r="FC25" s="204"/>
      <c r="FD25" s="204"/>
      <c r="FE25" s="204"/>
      <c r="FF25" s="204"/>
      <c r="FG25" s="204"/>
      <c r="FH25" s="204"/>
      <c r="FI25" s="204"/>
      <c r="FJ25" s="204"/>
      <c r="FK25" s="204"/>
      <c r="FL25" s="204"/>
      <c r="FM25" s="204"/>
      <c r="FN25" s="204"/>
      <c r="FO25" s="204"/>
      <c r="FP25" s="204"/>
      <c r="FQ25" s="204"/>
      <c r="FR25" s="204"/>
      <c r="FS25" s="204"/>
      <c r="FT25" s="204"/>
      <c r="FU25" s="204"/>
      <c r="FV25" s="204"/>
      <c r="FW25" s="204"/>
      <c r="FX25" s="204"/>
      <c r="FY25" s="204"/>
      <c r="FZ25" s="204"/>
      <c r="GA25" s="204"/>
      <c r="GB25" s="204"/>
      <c r="GC25" s="204"/>
      <c r="GD25" s="204"/>
      <c r="GE25" s="204"/>
      <c r="GF25" s="204"/>
      <c r="GG25" s="204"/>
      <c r="GH25" s="204"/>
      <c r="GI25" s="204"/>
      <c r="GJ25" s="204"/>
      <c r="GK25" s="204"/>
      <c r="GL25" s="204"/>
      <c r="GM25" s="204"/>
      <c r="GN25" s="204"/>
      <c r="GO25" s="204"/>
      <c r="GP25" s="204"/>
      <c r="GQ25" s="204"/>
      <c r="GR25" s="204"/>
      <c r="GS25" s="204"/>
      <c r="GT25" s="204"/>
      <c r="GU25" s="204"/>
      <c r="GV25" s="204"/>
      <c r="GW25" s="204"/>
      <c r="GX25" s="204"/>
      <c r="GY25" s="204"/>
      <c r="GZ25" s="204"/>
      <c r="HA25" s="204"/>
      <c r="HB25" s="204"/>
      <c r="HC25" s="204"/>
      <c r="HD25" s="204"/>
      <c r="HE25" s="204"/>
      <c r="HF25" s="204"/>
      <c r="HG25" s="204"/>
      <c r="HH25" s="204"/>
      <c r="HI25" s="204"/>
      <c r="HJ25" s="204"/>
      <c r="HK25" s="204"/>
      <c r="HL25" s="204"/>
      <c r="HM25" s="204"/>
      <c r="HN25" s="204"/>
      <c r="HO25" s="204"/>
      <c r="HP25" s="204"/>
      <c r="HQ25" s="204"/>
      <c r="HR25" s="204"/>
      <c r="HS25" s="204"/>
      <c r="HT25" s="204"/>
      <c r="HU25" s="204"/>
    </row>
    <row r="26" spans="4:229" ht="15" customHeight="1" thickTop="1" x14ac:dyDescent="0.25">
      <c r="D26" s="558"/>
      <c r="E26" s="558"/>
      <c r="F26" s="558"/>
      <c r="G26" s="558"/>
      <c r="H26" s="558"/>
      <c r="I26" s="558"/>
      <c r="J26" s="558"/>
      <c r="K26" s="558"/>
      <c r="L26" s="558"/>
      <c r="M26" s="588"/>
      <c r="N26" s="540"/>
      <c r="O26" s="540"/>
      <c r="Q26" s="207"/>
      <c r="R26" s="207"/>
      <c r="T26" s="559" t="s">
        <v>929</v>
      </c>
      <c r="U26" s="559"/>
      <c r="V26" s="559"/>
      <c r="W26" s="559"/>
      <c r="X26" s="559"/>
      <c r="Y26" s="559"/>
      <c r="Z26" s="559"/>
      <c r="AA26" s="559"/>
      <c r="AB26" s="559"/>
      <c r="AC26" s="587"/>
      <c r="AD26" s="560"/>
      <c r="AE26" s="560"/>
      <c r="AV26" s="533"/>
      <c r="AW26" s="533"/>
      <c r="AX26" s="211"/>
      <c r="AY26" s="208"/>
      <c r="AZ26" s="208"/>
      <c r="BA26" s="208"/>
      <c r="BB26" s="208"/>
      <c r="BC26" s="208"/>
      <c r="BD26" s="203"/>
      <c r="BE26" s="203"/>
      <c r="BF26" s="203"/>
      <c r="BG26" s="203"/>
      <c r="BH26" s="204"/>
      <c r="BI26" s="204"/>
      <c r="BJ26" s="204"/>
      <c r="BK26" s="204"/>
      <c r="BL26" s="204"/>
      <c r="BM26" s="204"/>
      <c r="BN26" s="204"/>
      <c r="BO26" s="204"/>
      <c r="BP26" s="204"/>
      <c r="BQ26" s="204"/>
      <c r="BR26" s="204"/>
      <c r="BS26" s="204"/>
      <c r="BT26" s="204"/>
      <c r="BU26" s="204"/>
      <c r="BV26" s="204"/>
      <c r="BW26" s="204"/>
      <c r="BX26" s="204"/>
      <c r="BY26" s="204"/>
      <c r="BZ26" s="204"/>
      <c r="CA26" s="204"/>
      <c r="CB26" s="204"/>
      <c r="CC26" s="204"/>
      <c r="CD26" s="204"/>
      <c r="CE26" s="204"/>
      <c r="CF26" s="204"/>
      <c r="CG26" s="204"/>
      <c r="CH26" s="204"/>
      <c r="CI26" s="204"/>
      <c r="CJ26" s="204"/>
      <c r="CK26" s="204"/>
      <c r="CL26" s="204"/>
      <c r="CM26" s="204"/>
      <c r="CN26" s="204"/>
      <c r="CO26" s="204"/>
      <c r="CP26" s="204"/>
      <c r="CQ26" s="204"/>
      <c r="CR26" s="204"/>
      <c r="CS26" s="204"/>
      <c r="CT26" s="204"/>
      <c r="CU26" s="204"/>
      <c r="CV26" s="204"/>
      <c r="CW26" s="204"/>
      <c r="CX26" s="204"/>
      <c r="CY26" s="204"/>
      <c r="CZ26" s="204"/>
      <c r="DA26" s="204"/>
      <c r="DB26" s="204"/>
      <c r="DC26" s="204"/>
      <c r="DD26" s="204"/>
      <c r="DE26" s="204"/>
      <c r="DF26" s="204"/>
      <c r="DG26" s="204"/>
      <c r="DH26" s="204"/>
      <c r="DI26" s="204"/>
      <c r="DJ26" s="204"/>
      <c r="DK26" s="204"/>
      <c r="DL26" s="204"/>
      <c r="DM26" s="204"/>
      <c r="DN26" s="204"/>
      <c r="DO26" s="204"/>
      <c r="DP26" s="204"/>
      <c r="DQ26" s="204"/>
      <c r="DR26" s="204"/>
      <c r="DS26" s="204"/>
      <c r="DT26" s="204"/>
      <c r="DU26" s="204"/>
      <c r="DV26" s="204"/>
      <c r="DW26" s="204"/>
      <c r="DX26" s="204"/>
      <c r="DY26" s="204"/>
      <c r="DZ26" s="204"/>
      <c r="EA26" s="204"/>
      <c r="EB26" s="204"/>
      <c r="EC26" s="204"/>
      <c r="ED26" s="204"/>
      <c r="EE26" s="204"/>
      <c r="EF26" s="204"/>
      <c r="EG26" s="204"/>
      <c r="EH26" s="204"/>
      <c r="EI26" s="204"/>
      <c r="EJ26" s="204"/>
      <c r="EK26" s="204"/>
      <c r="EL26" s="204"/>
      <c r="EM26" s="204"/>
      <c r="EN26" s="204"/>
      <c r="EO26" s="204"/>
      <c r="EP26" s="204"/>
      <c r="EQ26" s="204"/>
      <c r="ER26" s="204"/>
      <c r="ES26" s="204"/>
      <c r="ET26" s="204"/>
      <c r="EU26" s="204"/>
      <c r="EV26" s="204"/>
      <c r="EW26" s="204"/>
      <c r="EX26" s="204"/>
      <c r="EY26" s="204"/>
      <c r="EZ26" s="204"/>
      <c r="FA26" s="204"/>
      <c r="FB26" s="204"/>
      <c r="FC26" s="204"/>
      <c r="FD26" s="204"/>
      <c r="FE26" s="204"/>
      <c r="FF26" s="204"/>
      <c r="FG26" s="204"/>
      <c r="FH26" s="204"/>
      <c r="FI26" s="204"/>
      <c r="FJ26" s="204"/>
      <c r="FK26" s="204"/>
      <c r="FL26" s="204"/>
      <c r="FM26" s="204"/>
      <c r="FN26" s="204"/>
      <c r="FO26" s="204"/>
      <c r="FP26" s="204"/>
      <c r="FQ26" s="204"/>
      <c r="FR26" s="204"/>
      <c r="FS26" s="204"/>
      <c r="FT26" s="204"/>
      <c r="FU26" s="204"/>
      <c r="FV26" s="204"/>
      <c r="FW26" s="204"/>
      <c r="FX26" s="204"/>
      <c r="FY26" s="204"/>
      <c r="FZ26" s="204"/>
      <c r="GA26" s="204"/>
      <c r="GB26" s="204"/>
      <c r="GC26" s="204"/>
      <c r="GD26" s="204"/>
      <c r="GE26" s="204"/>
      <c r="GF26" s="204"/>
      <c r="GG26" s="204"/>
      <c r="GH26" s="204"/>
      <c r="GI26" s="204"/>
      <c r="GJ26" s="204"/>
      <c r="GK26" s="204"/>
      <c r="GL26" s="204"/>
      <c r="GM26" s="204"/>
      <c r="GN26" s="204"/>
      <c r="GO26" s="204"/>
      <c r="GP26" s="204"/>
      <c r="GQ26" s="204"/>
      <c r="GR26" s="204"/>
      <c r="GS26" s="204"/>
      <c r="GT26" s="204"/>
      <c r="GU26" s="204"/>
      <c r="GV26" s="204"/>
      <c r="GW26" s="204"/>
      <c r="GX26" s="204"/>
      <c r="GY26" s="204"/>
      <c r="GZ26" s="204"/>
      <c r="HA26" s="204"/>
      <c r="HB26" s="204"/>
      <c r="HC26" s="204"/>
      <c r="HD26" s="204"/>
      <c r="HE26" s="204"/>
      <c r="HF26" s="204"/>
      <c r="HG26" s="204"/>
      <c r="HH26" s="204"/>
      <c r="HI26" s="204"/>
      <c r="HJ26" s="204"/>
      <c r="HK26" s="204"/>
      <c r="HL26" s="204"/>
      <c r="HM26" s="204"/>
      <c r="HN26" s="204"/>
      <c r="HO26" s="204"/>
      <c r="HP26" s="204"/>
      <c r="HQ26" s="204"/>
      <c r="HR26" s="204"/>
      <c r="HS26" s="204"/>
      <c r="HT26" s="204"/>
      <c r="HU26" s="204"/>
    </row>
    <row r="27" spans="4:229" ht="15" customHeight="1" x14ac:dyDescent="0.25">
      <c r="D27" s="558" t="s">
        <v>938</v>
      </c>
      <c r="E27" s="558"/>
      <c r="F27" s="558"/>
      <c r="G27" s="558"/>
      <c r="H27" s="558"/>
      <c r="I27" s="558"/>
      <c r="J27" s="558"/>
      <c r="K27" s="558"/>
      <c r="L27" s="558"/>
      <c r="M27" s="588"/>
      <c r="N27" s="540"/>
      <c r="O27" s="540"/>
      <c r="Q27" s="207"/>
      <c r="R27" s="207"/>
      <c r="T27" s="558"/>
      <c r="U27" s="558"/>
      <c r="V27" s="558"/>
      <c r="W27" s="558"/>
      <c r="X27" s="558"/>
      <c r="Y27" s="558"/>
      <c r="Z27" s="558"/>
      <c r="AA27" s="558"/>
      <c r="AB27" s="558"/>
      <c r="AC27" s="588"/>
      <c r="AD27" s="540"/>
      <c r="AE27" s="540"/>
      <c r="AH27" s="538" t="s">
        <v>799</v>
      </c>
      <c r="AI27" s="538"/>
      <c r="AJ27" s="538"/>
      <c r="AK27" s="538"/>
      <c r="AL27" s="538"/>
      <c r="AM27" s="538"/>
      <c r="AN27" s="538"/>
      <c r="AO27" s="538"/>
      <c r="AP27" s="538"/>
      <c r="AQ27" s="538"/>
      <c r="AR27" s="538"/>
      <c r="AS27" s="538"/>
      <c r="AV27" s="533" t="e">
        <f>VLOOKUP(N27,Liste!$A:$B,2,FALSE)</f>
        <v>#N/A</v>
      </c>
      <c r="AW27" s="533"/>
      <c r="AX27" s="211"/>
      <c r="AY27" s="211"/>
      <c r="AZ27" s="203"/>
      <c r="BA27" s="203"/>
      <c r="BB27" s="203"/>
      <c r="BC27" s="203"/>
      <c r="BD27" s="203"/>
      <c r="BE27" s="203"/>
      <c r="BF27" s="203"/>
      <c r="BG27" s="203"/>
      <c r="BH27" s="204"/>
      <c r="BI27" s="204"/>
      <c r="BJ27" s="204"/>
      <c r="BK27" s="204"/>
      <c r="BL27" s="204"/>
      <c r="BM27" s="204"/>
      <c r="BN27" s="204"/>
      <c r="BO27" s="204"/>
      <c r="BP27" s="204"/>
      <c r="BQ27" s="204"/>
      <c r="BR27" s="204"/>
      <c r="BS27" s="204"/>
      <c r="BT27" s="204"/>
      <c r="BU27" s="204"/>
      <c r="BV27" s="204"/>
      <c r="BW27" s="204"/>
      <c r="BX27" s="204"/>
      <c r="BY27" s="204"/>
      <c r="BZ27" s="204"/>
      <c r="CA27" s="204"/>
      <c r="CB27" s="204"/>
      <c r="CC27" s="204"/>
      <c r="CD27" s="204"/>
      <c r="CE27" s="204"/>
      <c r="CF27" s="204"/>
      <c r="CG27" s="204"/>
      <c r="CH27" s="204"/>
      <c r="CI27" s="204"/>
      <c r="CJ27" s="204"/>
      <c r="CK27" s="204"/>
      <c r="CL27" s="204"/>
      <c r="CM27" s="204"/>
      <c r="CN27" s="204"/>
      <c r="CO27" s="204"/>
      <c r="CP27" s="204"/>
      <c r="CQ27" s="204"/>
      <c r="CR27" s="204"/>
      <c r="CS27" s="204"/>
      <c r="CT27" s="204"/>
      <c r="CU27" s="204"/>
      <c r="CV27" s="204"/>
      <c r="CW27" s="204"/>
      <c r="CX27" s="204"/>
      <c r="CY27" s="204"/>
      <c r="CZ27" s="204"/>
      <c r="DA27" s="204"/>
      <c r="DB27" s="204"/>
      <c r="DC27" s="204"/>
      <c r="DD27" s="204"/>
      <c r="DE27" s="204"/>
      <c r="DF27" s="204"/>
      <c r="DG27" s="204"/>
      <c r="DH27" s="204"/>
      <c r="DI27" s="204"/>
      <c r="DJ27" s="204"/>
      <c r="DK27" s="204"/>
      <c r="DL27" s="204"/>
      <c r="DM27" s="204"/>
      <c r="DN27" s="204"/>
      <c r="DO27" s="204"/>
      <c r="DP27" s="204"/>
      <c r="DQ27" s="204"/>
      <c r="DR27" s="204"/>
      <c r="DS27" s="204"/>
      <c r="DT27" s="204"/>
      <c r="DU27" s="204"/>
      <c r="DV27" s="204"/>
      <c r="DW27" s="204"/>
      <c r="DX27" s="204"/>
      <c r="DY27" s="204"/>
      <c r="DZ27" s="204"/>
      <c r="EA27" s="204"/>
      <c r="EB27" s="204"/>
      <c r="EC27" s="204"/>
      <c r="ED27" s="204"/>
      <c r="EE27" s="204"/>
      <c r="EF27" s="204"/>
      <c r="EG27" s="204"/>
      <c r="EH27" s="204"/>
      <c r="EI27" s="204"/>
      <c r="EJ27" s="204"/>
      <c r="EK27" s="204"/>
      <c r="EL27" s="204"/>
      <c r="EM27" s="204"/>
      <c r="EN27" s="204"/>
      <c r="EO27" s="204"/>
      <c r="EP27" s="204"/>
      <c r="EQ27" s="204"/>
      <c r="ER27" s="204"/>
      <c r="ES27" s="204"/>
      <c r="ET27" s="204"/>
      <c r="EU27" s="204"/>
      <c r="EV27" s="204"/>
      <c r="EW27" s="204"/>
      <c r="EX27" s="204"/>
      <c r="EY27" s="204"/>
      <c r="EZ27" s="204"/>
      <c r="FA27" s="204"/>
      <c r="FB27" s="204"/>
      <c r="FC27" s="204"/>
      <c r="FD27" s="204"/>
      <c r="FE27" s="204"/>
      <c r="FF27" s="204"/>
      <c r="FG27" s="204"/>
      <c r="FH27" s="204"/>
      <c r="FI27" s="204"/>
      <c r="FJ27" s="204"/>
      <c r="FK27" s="204"/>
      <c r="FL27" s="204"/>
      <c r="FM27" s="204"/>
      <c r="FN27" s="204"/>
      <c r="FO27" s="204"/>
      <c r="FP27" s="204"/>
      <c r="FQ27" s="204"/>
      <c r="FR27" s="204"/>
      <c r="FS27" s="204"/>
      <c r="FT27" s="204"/>
      <c r="FU27" s="204"/>
      <c r="FV27" s="204"/>
      <c r="FW27" s="204"/>
      <c r="FX27" s="204"/>
      <c r="FY27" s="204"/>
      <c r="FZ27" s="204"/>
      <c r="GA27" s="204"/>
      <c r="GB27" s="204"/>
      <c r="GC27" s="204"/>
      <c r="GD27" s="204"/>
      <c r="GE27" s="204"/>
      <c r="GF27" s="204"/>
      <c r="GG27" s="204"/>
      <c r="GH27" s="204"/>
      <c r="GI27" s="204"/>
      <c r="GJ27" s="204"/>
      <c r="GK27" s="204"/>
      <c r="GL27" s="204"/>
      <c r="GM27" s="204"/>
      <c r="GN27" s="204"/>
      <c r="GO27" s="204"/>
      <c r="GP27" s="204"/>
      <c r="GQ27" s="204"/>
      <c r="GR27" s="204"/>
      <c r="GS27" s="204"/>
      <c r="GT27" s="204"/>
      <c r="GU27" s="204"/>
      <c r="GV27" s="204"/>
      <c r="GW27" s="204"/>
      <c r="GX27" s="204"/>
      <c r="GY27" s="204"/>
      <c r="GZ27" s="204"/>
      <c r="HA27" s="204"/>
      <c r="HB27" s="204"/>
      <c r="HC27" s="204"/>
      <c r="HD27" s="204"/>
      <c r="HE27" s="204"/>
      <c r="HF27" s="204"/>
      <c r="HG27" s="204"/>
      <c r="HH27" s="204"/>
      <c r="HI27" s="204"/>
      <c r="HJ27" s="204"/>
      <c r="HK27" s="204"/>
      <c r="HL27" s="204"/>
      <c r="HM27" s="204"/>
      <c r="HN27" s="204"/>
      <c r="HO27" s="204"/>
      <c r="HP27" s="204"/>
      <c r="HQ27" s="204"/>
      <c r="HR27" s="204"/>
      <c r="HS27" s="204"/>
      <c r="HT27" s="204"/>
      <c r="HU27" s="204"/>
    </row>
    <row r="28" spans="4:229" ht="15" customHeight="1" thickBot="1" x14ac:dyDescent="0.3">
      <c r="D28" s="558"/>
      <c r="E28" s="558"/>
      <c r="F28" s="558"/>
      <c r="G28" s="558"/>
      <c r="H28" s="558"/>
      <c r="I28" s="558"/>
      <c r="J28" s="558"/>
      <c r="K28" s="558"/>
      <c r="L28" s="558"/>
      <c r="M28" s="588"/>
      <c r="N28" s="540"/>
      <c r="O28" s="540"/>
      <c r="Q28" s="207"/>
      <c r="R28" s="207"/>
      <c r="T28" s="558" t="s">
        <v>9</v>
      </c>
      <c r="U28" s="558"/>
      <c r="V28" s="558"/>
      <c r="W28" s="558"/>
      <c r="X28" s="558"/>
      <c r="Y28" s="558"/>
      <c r="Z28" s="558"/>
      <c r="AA28" s="558"/>
      <c r="AB28" s="558"/>
      <c r="AC28" s="588"/>
      <c r="AD28" s="540"/>
      <c r="AE28" s="540"/>
      <c r="AH28" s="539"/>
      <c r="AI28" s="539"/>
      <c r="AJ28" s="539"/>
      <c r="AK28" s="539"/>
      <c r="AL28" s="539"/>
      <c r="AM28" s="539"/>
      <c r="AN28" s="539"/>
      <c r="AO28" s="539"/>
      <c r="AP28" s="539"/>
      <c r="AQ28" s="539"/>
      <c r="AR28" s="539"/>
      <c r="AS28" s="539"/>
      <c r="AV28" s="533"/>
      <c r="AW28" s="533"/>
      <c r="AX28" s="211"/>
      <c r="AY28" s="211"/>
      <c r="AZ28" s="203"/>
      <c r="BA28" s="203"/>
      <c r="BB28" s="203"/>
      <c r="BC28" s="203"/>
      <c r="BD28" s="203"/>
      <c r="BE28" s="203"/>
      <c r="BF28" s="203"/>
      <c r="BG28" s="203"/>
      <c r="BH28" s="204"/>
      <c r="BI28" s="204"/>
      <c r="BJ28" s="204"/>
      <c r="BK28" s="204"/>
      <c r="BL28" s="204"/>
      <c r="BM28" s="204"/>
      <c r="BN28" s="204"/>
      <c r="BO28" s="204"/>
      <c r="BP28" s="204"/>
      <c r="BQ28" s="204"/>
      <c r="BR28" s="204"/>
      <c r="BS28" s="204"/>
      <c r="BT28" s="204"/>
      <c r="BU28" s="204"/>
      <c r="BV28" s="204"/>
      <c r="BW28" s="204"/>
      <c r="BX28" s="204"/>
      <c r="BY28" s="204"/>
      <c r="BZ28" s="204"/>
      <c r="CA28" s="204"/>
      <c r="CB28" s="204"/>
      <c r="CC28" s="204"/>
      <c r="CD28" s="204"/>
      <c r="CE28" s="204"/>
      <c r="CF28" s="204"/>
      <c r="CG28" s="204"/>
      <c r="CH28" s="204"/>
      <c r="CI28" s="204"/>
      <c r="CJ28" s="204"/>
      <c r="CK28" s="204"/>
      <c r="CL28" s="204"/>
      <c r="CM28" s="204"/>
      <c r="CN28" s="204"/>
      <c r="CO28" s="204"/>
      <c r="CP28" s="204"/>
      <c r="CQ28" s="204"/>
      <c r="CR28" s="204"/>
      <c r="CS28" s="204"/>
      <c r="CT28" s="204"/>
      <c r="CU28" s="204"/>
      <c r="CV28" s="204"/>
      <c r="CW28" s="204"/>
      <c r="CX28" s="204"/>
      <c r="CY28" s="204"/>
      <c r="CZ28" s="204"/>
      <c r="DA28" s="204"/>
      <c r="DB28" s="204"/>
      <c r="DC28" s="204"/>
      <c r="DD28" s="204"/>
      <c r="DE28" s="204"/>
      <c r="DF28" s="204"/>
      <c r="DG28" s="204"/>
      <c r="DH28" s="204"/>
      <c r="DI28" s="204"/>
      <c r="DJ28" s="204"/>
      <c r="DK28" s="204"/>
      <c r="DL28" s="204"/>
      <c r="DM28" s="204"/>
      <c r="DN28" s="204"/>
      <c r="DO28" s="204"/>
      <c r="DP28" s="204"/>
      <c r="DQ28" s="204"/>
      <c r="DR28" s="204"/>
      <c r="DS28" s="204"/>
      <c r="DT28" s="204"/>
      <c r="DU28" s="204"/>
      <c r="DV28" s="204"/>
      <c r="DW28" s="204"/>
      <c r="DX28" s="204"/>
      <c r="DY28" s="204"/>
      <c r="DZ28" s="204"/>
      <c r="EA28" s="204"/>
      <c r="EB28" s="204"/>
      <c r="EC28" s="204"/>
      <c r="ED28" s="204"/>
      <c r="EE28" s="204"/>
      <c r="EF28" s="204"/>
      <c r="EG28" s="204"/>
      <c r="EH28" s="204"/>
      <c r="EI28" s="204"/>
      <c r="EJ28" s="204"/>
      <c r="EK28" s="204"/>
      <c r="EL28" s="204"/>
      <c r="EM28" s="204"/>
      <c r="EN28" s="204"/>
      <c r="EO28" s="204"/>
      <c r="EP28" s="204"/>
      <c r="EQ28" s="204"/>
      <c r="ER28" s="204"/>
      <c r="ES28" s="204"/>
      <c r="ET28" s="204"/>
      <c r="EU28" s="204"/>
      <c r="EV28" s="204"/>
      <c r="EW28" s="204"/>
      <c r="EX28" s="204"/>
      <c r="EY28" s="204"/>
      <c r="EZ28" s="204"/>
      <c r="FA28" s="204"/>
      <c r="FB28" s="204"/>
      <c r="FC28" s="204"/>
      <c r="FD28" s="204"/>
      <c r="FE28" s="204"/>
      <c r="FF28" s="204"/>
      <c r="FG28" s="204"/>
      <c r="FH28" s="204"/>
      <c r="FI28" s="204"/>
      <c r="FJ28" s="204"/>
      <c r="FK28" s="204"/>
      <c r="FL28" s="204"/>
      <c r="FM28" s="204"/>
      <c r="FN28" s="204"/>
      <c r="FO28" s="204"/>
      <c r="FP28" s="204"/>
      <c r="FQ28" s="204"/>
      <c r="FR28" s="204"/>
      <c r="FS28" s="204"/>
      <c r="FT28" s="204"/>
      <c r="FU28" s="204"/>
      <c r="FV28" s="204"/>
      <c r="FW28" s="204"/>
      <c r="FX28" s="204"/>
      <c r="FY28" s="204"/>
      <c r="FZ28" s="204"/>
      <c r="GA28" s="204"/>
      <c r="GB28" s="204"/>
      <c r="GC28" s="204"/>
      <c r="GD28" s="204"/>
      <c r="GE28" s="204"/>
      <c r="GF28" s="204"/>
      <c r="GG28" s="204"/>
      <c r="GH28" s="204"/>
      <c r="GI28" s="204"/>
      <c r="GJ28" s="204"/>
      <c r="GK28" s="204"/>
      <c r="GL28" s="204"/>
      <c r="GM28" s="204"/>
      <c r="GN28" s="204"/>
      <c r="GO28" s="204"/>
      <c r="GP28" s="204"/>
      <c r="GQ28" s="204"/>
      <c r="GR28" s="204"/>
      <c r="GS28" s="204"/>
      <c r="GT28" s="204"/>
      <c r="GU28" s="204"/>
      <c r="GV28" s="204"/>
      <c r="GW28" s="204"/>
      <c r="GX28" s="204"/>
      <c r="GY28" s="204"/>
      <c r="GZ28" s="204"/>
      <c r="HA28" s="204"/>
      <c r="HB28" s="204"/>
      <c r="HC28" s="204"/>
      <c r="HD28" s="204"/>
      <c r="HE28" s="204"/>
      <c r="HF28" s="204"/>
      <c r="HG28" s="204"/>
      <c r="HH28" s="204"/>
      <c r="HI28" s="204"/>
      <c r="HJ28" s="204"/>
      <c r="HK28" s="204"/>
      <c r="HL28" s="204"/>
      <c r="HM28" s="204"/>
      <c r="HN28" s="204"/>
      <c r="HO28" s="204"/>
      <c r="HP28" s="204"/>
      <c r="HQ28" s="204"/>
      <c r="HR28" s="204"/>
      <c r="HS28" s="204"/>
      <c r="HT28" s="204"/>
      <c r="HU28" s="204"/>
    </row>
    <row r="29" spans="4:229" ht="15" customHeight="1" thickTop="1" x14ac:dyDescent="0.25">
      <c r="D29" s="558" t="s">
        <v>6</v>
      </c>
      <c r="E29" s="558"/>
      <c r="F29" s="558"/>
      <c r="G29" s="558"/>
      <c r="H29" s="558"/>
      <c r="I29" s="558"/>
      <c r="J29" s="558"/>
      <c r="K29" s="558"/>
      <c r="L29" s="558"/>
      <c r="M29" s="588"/>
      <c r="N29" s="540"/>
      <c r="O29" s="540"/>
      <c r="Q29" s="207"/>
      <c r="R29" s="207"/>
      <c r="T29" s="558"/>
      <c r="U29" s="558"/>
      <c r="V29" s="558"/>
      <c r="W29" s="558"/>
      <c r="X29" s="558"/>
      <c r="Y29" s="558"/>
      <c r="Z29" s="558"/>
      <c r="AA29" s="558"/>
      <c r="AB29" s="558"/>
      <c r="AC29" s="588"/>
      <c r="AD29" s="540"/>
      <c r="AE29" s="540"/>
      <c r="AH29" s="534" t="s">
        <v>781</v>
      </c>
      <c r="AI29" s="534"/>
      <c r="AJ29" s="534"/>
      <c r="AK29" s="534"/>
      <c r="AL29" s="534"/>
      <c r="AM29" s="534"/>
      <c r="AN29" s="534"/>
      <c r="AO29" s="534"/>
      <c r="AP29" s="534"/>
      <c r="AQ29" s="585"/>
      <c r="AR29" s="536"/>
      <c r="AS29" s="536"/>
      <c r="AV29" s="533" t="e">
        <f>VLOOKUP(N29,Liste!$A:$B,2,FALSE)</f>
        <v>#N/A</v>
      </c>
      <c r="AW29" s="533"/>
      <c r="AX29" s="211" t="e">
        <f>VLOOKUP(AD26,Liste!$A:$B,2,FALSE)</f>
        <v>#N/A</v>
      </c>
      <c r="AY29" s="211"/>
      <c r="AZ29" s="203"/>
      <c r="BA29" s="203"/>
      <c r="BB29" s="203"/>
      <c r="BC29" s="203"/>
      <c r="BD29" s="203"/>
      <c r="BE29" s="203"/>
      <c r="BF29" s="203"/>
      <c r="BG29" s="203"/>
      <c r="BH29" s="204"/>
      <c r="BI29" s="204"/>
      <c r="BJ29" s="204"/>
      <c r="BK29" s="204"/>
      <c r="BL29" s="204"/>
      <c r="BM29" s="204"/>
      <c r="BN29" s="204"/>
      <c r="BO29" s="204"/>
      <c r="BP29" s="204"/>
      <c r="BQ29" s="204"/>
      <c r="BR29" s="204"/>
      <c r="BS29" s="204"/>
      <c r="BT29" s="204"/>
      <c r="BU29" s="204"/>
      <c r="BV29" s="204"/>
      <c r="BW29" s="204"/>
      <c r="BX29" s="204"/>
      <c r="BY29" s="204"/>
      <c r="BZ29" s="204"/>
      <c r="CA29" s="204"/>
      <c r="CB29" s="204"/>
      <c r="CC29" s="204"/>
      <c r="CD29" s="204"/>
      <c r="CE29" s="204"/>
      <c r="CF29" s="204"/>
      <c r="CG29" s="204"/>
      <c r="CH29" s="204"/>
      <c r="CI29" s="204"/>
      <c r="CJ29" s="204"/>
      <c r="CK29" s="204"/>
      <c r="CL29" s="204"/>
      <c r="CM29" s="204"/>
      <c r="CN29" s="204"/>
      <c r="CO29" s="204"/>
      <c r="CP29" s="204"/>
      <c r="CQ29" s="204"/>
      <c r="CR29" s="204"/>
      <c r="CS29" s="204"/>
      <c r="CT29" s="204"/>
      <c r="CU29" s="204"/>
      <c r="CV29" s="204"/>
      <c r="CW29" s="204"/>
      <c r="CX29" s="204"/>
      <c r="CY29" s="204"/>
      <c r="CZ29" s="204"/>
      <c r="DA29" s="204"/>
      <c r="DB29" s="204"/>
      <c r="DC29" s="204"/>
      <c r="DD29" s="204"/>
      <c r="DE29" s="204"/>
      <c r="DF29" s="204"/>
      <c r="DG29" s="204"/>
      <c r="DH29" s="204"/>
      <c r="DI29" s="204"/>
      <c r="DJ29" s="204"/>
      <c r="DK29" s="204"/>
      <c r="DL29" s="204"/>
      <c r="DM29" s="204"/>
      <c r="DN29" s="204"/>
      <c r="DO29" s="204"/>
      <c r="DP29" s="204"/>
      <c r="DQ29" s="204"/>
      <c r="DR29" s="204"/>
      <c r="DS29" s="204"/>
      <c r="DT29" s="204"/>
      <c r="DU29" s="204"/>
      <c r="DV29" s="204"/>
      <c r="DW29" s="204"/>
      <c r="DX29" s="204"/>
      <c r="DY29" s="204"/>
      <c r="DZ29" s="204"/>
      <c r="EA29" s="204"/>
      <c r="EB29" s="204"/>
      <c r="EC29" s="204"/>
      <c r="ED29" s="204"/>
      <c r="EE29" s="204"/>
      <c r="EF29" s="204"/>
      <c r="EG29" s="204"/>
      <c r="EH29" s="204"/>
      <c r="EI29" s="204"/>
      <c r="EJ29" s="204"/>
      <c r="EK29" s="204"/>
      <c r="EL29" s="204"/>
      <c r="EM29" s="204"/>
      <c r="EN29" s="204"/>
      <c r="EO29" s="204"/>
      <c r="EP29" s="204"/>
      <c r="EQ29" s="204"/>
      <c r="ER29" s="204"/>
      <c r="ES29" s="204"/>
      <c r="ET29" s="204"/>
      <c r="EU29" s="204"/>
      <c r="EV29" s="204"/>
      <c r="EW29" s="204"/>
      <c r="EX29" s="204"/>
      <c r="EY29" s="204"/>
      <c r="EZ29" s="204"/>
      <c r="FA29" s="204"/>
      <c r="FB29" s="204"/>
      <c r="FC29" s="204"/>
      <c r="FD29" s="204"/>
      <c r="FE29" s="204"/>
      <c r="FF29" s="204"/>
      <c r="FG29" s="204"/>
      <c r="FH29" s="204"/>
      <c r="FI29" s="204"/>
      <c r="FJ29" s="204"/>
      <c r="FK29" s="204"/>
      <c r="FL29" s="204"/>
      <c r="FM29" s="204"/>
      <c r="FN29" s="204"/>
      <c r="FO29" s="204"/>
      <c r="FP29" s="204"/>
      <c r="FQ29" s="204"/>
      <c r="FR29" s="204"/>
      <c r="FS29" s="204"/>
      <c r="FT29" s="204"/>
      <c r="FU29" s="204"/>
      <c r="FV29" s="204"/>
      <c r="FW29" s="204"/>
      <c r="FX29" s="204"/>
      <c r="FY29" s="204"/>
      <c r="FZ29" s="204"/>
      <c r="GA29" s="204"/>
      <c r="GB29" s="204"/>
      <c r="GC29" s="204"/>
      <c r="GD29" s="204"/>
      <c r="GE29" s="204"/>
      <c r="GF29" s="204"/>
      <c r="GG29" s="204"/>
      <c r="GH29" s="204"/>
      <c r="GI29" s="204"/>
      <c r="GJ29" s="204"/>
      <c r="GK29" s="204"/>
      <c r="GL29" s="204"/>
      <c r="GM29" s="204"/>
      <c r="GN29" s="204"/>
      <c r="GO29" s="204"/>
      <c r="GP29" s="204"/>
      <c r="GQ29" s="204"/>
      <c r="GR29" s="204"/>
      <c r="GS29" s="204"/>
      <c r="GT29" s="204"/>
      <c r="GU29" s="204"/>
      <c r="GV29" s="204"/>
      <c r="GW29" s="204"/>
      <c r="GX29" s="204"/>
      <c r="GY29" s="204"/>
      <c r="GZ29" s="204"/>
      <c r="HA29" s="204"/>
      <c r="HB29" s="204"/>
      <c r="HC29" s="204"/>
      <c r="HD29" s="204"/>
      <c r="HE29" s="204"/>
      <c r="HF29" s="204"/>
      <c r="HG29" s="204"/>
      <c r="HH29" s="204"/>
      <c r="HI29" s="204"/>
      <c r="HJ29" s="204"/>
      <c r="HK29" s="204"/>
      <c r="HL29" s="204"/>
      <c r="HM29" s="204"/>
      <c r="HN29" s="204"/>
      <c r="HO29" s="204"/>
      <c r="HP29" s="204"/>
      <c r="HQ29" s="204"/>
      <c r="HR29" s="204"/>
      <c r="HS29" s="204"/>
      <c r="HT29" s="204"/>
      <c r="HU29" s="204"/>
    </row>
    <row r="30" spans="4:229" ht="15" customHeight="1" thickBot="1" x14ac:dyDescent="0.3">
      <c r="D30" s="558"/>
      <c r="E30" s="558"/>
      <c r="F30" s="558"/>
      <c r="G30" s="558"/>
      <c r="H30" s="558"/>
      <c r="I30" s="558"/>
      <c r="J30" s="558"/>
      <c r="K30" s="558"/>
      <c r="L30" s="558"/>
      <c r="M30" s="588"/>
      <c r="N30" s="540"/>
      <c r="O30" s="540"/>
      <c r="Q30" s="207"/>
      <c r="R30" s="207"/>
      <c r="AH30" s="535"/>
      <c r="AI30" s="535"/>
      <c r="AJ30" s="535"/>
      <c r="AK30" s="535"/>
      <c r="AL30" s="535"/>
      <c r="AM30" s="535"/>
      <c r="AN30" s="535"/>
      <c r="AO30" s="535"/>
      <c r="AP30" s="535"/>
      <c r="AQ30" s="586"/>
      <c r="AR30" s="537"/>
      <c r="AS30" s="537"/>
      <c r="AV30" s="533"/>
      <c r="AW30" s="533"/>
      <c r="AX30" s="211"/>
      <c r="AY30" s="211"/>
      <c r="AZ30" s="203"/>
      <c r="BA30" s="203"/>
      <c r="BB30" s="203"/>
      <c r="BC30" s="203"/>
      <c r="BD30" s="203"/>
      <c r="BE30" s="203"/>
      <c r="BF30" s="203"/>
      <c r="BG30" s="203"/>
      <c r="BH30" s="204"/>
      <c r="BI30" s="204"/>
      <c r="BJ30" s="204"/>
      <c r="BK30" s="204"/>
      <c r="BL30" s="204"/>
      <c r="BM30" s="204"/>
      <c r="BN30" s="204"/>
      <c r="BO30" s="204"/>
      <c r="BP30" s="204"/>
      <c r="BQ30" s="204"/>
      <c r="BR30" s="204"/>
      <c r="BS30" s="204"/>
      <c r="BT30" s="204"/>
      <c r="BU30" s="204"/>
      <c r="BV30" s="204"/>
      <c r="BW30" s="204"/>
      <c r="BX30" s="204"/>
      <c r="BY30" s="204"/>
      <c r="BZ30" s="204"/>
      <c r="CA30" s="204"/>
      <c r="CB30" s="204"/>
      <c r="CC30" s="204"/>
      <c r="CD30" s="204"/>
      <c r="CE30" s="204"/>
      <c r="CF30" s="204"/>
      <c r="CG30" s="204"/>
      <c r="CH30" s="204"/>
      <c r="CI30" s="204"/>
      <c r="CJ30" s="204"/>
      <c r="CK30" s="204"/>
      <c r="CL30" s="204"/>
      <c r="CM30" s="204"/>
      <c r="CN30" s="204"/>
      <c r="CO30" s="204"/>
      <c r="CP30" s="204"/>
      <c r="CQ30" s="204"/>
      <c r="CR30" s="204"/>
      <c r="CS30" s="204"/>
      <c r="CT30" s="204"/>
      <c r="CU30" s="204"/>
      <c r="CV30" s="204"/>
      <c r="CW30" s="204"/>
      <c r="CX30" s="204"/>
      <c r="CY30" s="204"/>
      <c r="CZ30" s="204"/>
      <c r="DA30" s="204"/>
      <c r="DB30" s="204"/>
      <c r="DC30" s="204"/>
      <c r="DD30" s="204"/>
      <c r="DE30" s="204"/>
      <c r="DF30" s="204"/>
      <c r="DG30" s="204"/>
      <c r="DH30" s="204"/>
      <c r="DI30" s="204"/>
      <c r="DJ30" s="204"/>
      <c r="DK30" s="204"/>
      <c r="DL30" s="204"/>
      <c r="DM30" s="204"/>
      <c r="DN30" s="204"/>
      <c r="DO30" s="204"/>
      <c r="DP30" s="204"/>
      <c r="DQ30" s="204"/>
      <c r="DR30" s="204"/>
      <c r="DS30" s="204"/>
      <c r="DT30" s="204"/>
      <c r="DU30" s="204"/>
      <c r="DV30" s="204"/>
      <c r="DW30" s="204"/>
      <c r="DX30" s="204"/>
      <c r="DY30" s="204"/>
      <c r="DZ30" s="204"/>
      <c r="EA30" s="204"/>
      <c r="EB30" s="204"/>
      <c r="EC30" s="204"/>
      <c r="ED30" s="204"/>
      <c r="EE30" s="204"/>
      <c r="EF30" s="204"/>
      <c r="EG30" s="204"/>
      <c r="EH30" s="204"/>
      <c r="EI30" s="204"/>
      <c r="EJ30" s="204"/>
      <c r="EK30" s="204"/>
      <c r="EL30" s="204"/>
      <c r="EM30" s="204"/>
      <c r="EN30" s="204"/>
      <c r="EO30" s="204"/>
      <c r="EP30" s="204"/>
      <c r="EQ30" s="204"/>
      <c r="ER30" s="204"/>
      <c r="ES30" s="204"/>
      <c r="ET30" s="204"/>
      <c r="EU30" s="204"/>
      <c r="EV30" s="204"/>
      <c r="EW30" s="204"/>
      <c r="EX30" s="204"/>
      <c r="EY30" s="204"/>
      <c r="EZ30" s="204"/>
      <c r="FA30" s="204"/>
      <c r="FB30" s="204"/>
      <c r="FC30" s="204"/>
      <c r="FD30" s="204"/>
      <c r="FE30" s="204"/>
      <c r="FF30" s="204"/>
      <c r="FG30" s="204"/>
      <c r="FH30" s="204"/>
      <c r="FI30" s="204"/>
      <c r="FJ30" s="204"/>
      <c r="FK30" s="204"/>
      <c r="FL30" s="204"/>
      <c r="FM30" s="204"/>
      <c r="FN30" s="204"/>
      <c r="FO30" s="204"/>
      <c r="FP30" s="204"/>
      <c r="FQ30" s="204"/>
      <c r="FR30" s="204"/>
      <c r="FS30" s="204"/>
      <c r="FT30" s="204"/>
      <c r="FU30" s="204"/>
      <c r="FV30" s="204"/>
      <c r="FW30" s="204"/>
      <c r="FX30" s="204"/>
      <c r="FY30" s="204"/>
      <c r="FZ30" s="204"/>
      <c r="GA30" s="204"/>
      <c r="GB30" s="204"/>
      <c r="GC30" s="204"/>
      <c r="GD30" s="204"/>
      <c r="GE30" s="204"/>
      <c r="GF30" s="204"/>
      <c r="GG30" s="204"/>
      <c r="GH30" s="204"/>
      <c r="GI30" s="204"/>
      <c r="GJ30" s="204"/>
      <c r="GK30" s="204"/>
      <c r="GL30" s="204"/>
      <c r="GM30" s="204"/>
      <c r="GN30" s="204"/>
      <c r="GO30" s="204"/>
      <c r="GP30" s="204"/>
      <c r="GQ30" s="204"/>
      <c r="GR30" s="204"/>
      <c r="GS30" s="204"/>
      <c r="GT30" s="204"/>
      <c r="GU30" s="204"/>
      <c r="GV30" s="204"/>
      <c r="GW30" s="204"/>
      <c r="GX30" s="204"/>
      <c r="GY30" s="204"/>
      <c r="GZ30" s="204"/>
      <c r="HA30" s="204"/>
      <c r="HB30" s="204"/>
      <c r="HC30" s="204"/>
      <c r="HD30" s="204"/>
      <c r="HE30" s="204"/>
      <c r="HF30" s="204"/>
      <c r="HG30" s="204"/>
      <c r="HH30" s="204"/>
      <c r="HI30" s="204"/>
      <c r="HJ30" s="204"/>
      <c r="HK30" s="204"/>
      <c r="HL30" s="204"/>
      <c r="HM30" s="204"/>
      <c r="HN30" s="204"/>
      <c r="HO30" s="204"/>
      <c r="HP30" s="204"/>
      <c r="HQ30" s="204"/>
      <c r="HR30" s="204"/>
      <c r="HS30" s="204"/>
      <c r="HT30" s="204"/>
      <c r="HU30" s="204"/>
    </row>
    <row r="31" spans="4:229" ht="15" customHeight="1" x14ac:dyDescent="0.3">
      <c r="D31" s="534" t="s">
        <v>16</v>
      </c>
      <c r="E31" s="534"/>
      <c r="F31" s="534"/>
      <c r="G31" s="534"/>
      <c r="H31" s="534"/>
      <c r="I31" s="534"/>
      <c r="J31" s="534"/>
      <c r="K31" s="534"/>
      <c r="L31" s="534"/>
      <c r="M31" s="212"/>
      <c r="N31" s="536"/>
      <c r="O31" s="536"/>
      <c r="Q31" s="207"/>
      <c r="R31" s="207"/>
      <c r="T31" s="538" t="s">
        <v>12</v>
      </c>
      <c r="U31" s="538"/>
      <c r="V31" s="538"/>
      <c r="W31" s="538"/>
      <c r="X31" s="538"/>
      <c r="Y31" s="538"/>
      <c r="Z31" s="538"/>
      <c r="AA31" s="538"/>
      <c r="AB31" s="538"/>
      <c r="AC31" s="538"/>
      <c r="AD31" s="538"/>
      <c r="AE31" s="538"/>
      <c r="AV31" s="533" t="e">
        <f>VLOOKUP(N31,Liste!$A:$B,2,FALSE)</f>
        <v>#N/A</v>
      </c>
      <c r="AW31" s="533"/>
      <c r="AX31" s="533" t="e">
        <f>VLOOKUP(AD28,Liste!$A:$B,2,FALSE)</f>
        <v>#N/A</v>
      </c>
      <c r="AY31" s="533"/>
      <c r="AZ31" s="533" t="e">
        <f>VLOOKUP(AR24,Liste!$A:$B,2,FALSE)</f>
        <v>#N/A</v>
      </c>
      <c r="BA31" s="533"/>
      <c r="BB31" s="203"/>
      <c r="BC31" s="203"/>
      <c r="BD31" s="203"/>
      <c r="BE31" s="203"/>
      <c r="BF31" s="203"/>
      <c r="BG31" s="203"/>
      <c r="BH31" s="204"/>
      <c r="BI31" s="204"/>
      <c r="BJ31" s="204"/>
      <c r="BK31" s="204"/>
      <c r="BL31" s="204"/>
      <c r="BM31" s="204"/>
      <c r="BN31" s="204"/>
      <c r="BO31" s="204"/>
      <c r="BP31" s="204"/>
      <c r="BQ31" s="204"/>
      <c r="BR31" s="204"/>
      <c r="BS31" s="204"/>
      <c r="BT31" s="204"/>
      <c r="BU31" s="204"/>
      <c r="BV31" s="204"/>
      <c r="BW31" s="204"/>
      <c r="BX31" s="204"/>
      <c r="BY31" s="204"/>
      <c r="BZ31" s="204"/>
      <c r="CA31" s="204"/>
      <c r="CB31" s="204"/>
      <c r="CC31" s="204"/>
      <c r="CD31" s="204"/>
      <c r="CE31" s="204"/>
      <c r="CF31" s="204"/>
      <c r="CG31" s="204"/>
      <c r="CH31" s="204"/>
      <c r="CI31" s="204"/>
      <c r="CJ31" s="204"/>
      <c r="CK31" s="204"/>
      <c r="CL31" s="204"/>
      <c r="CM31" s="204"/>
      <c r="CN31" s="204"/>
      <c r="CO31" s="204"/>
      <c r="CP31" s="204"/>
      <c r="CQ31" s="204"/>
      <c r="CR31" s="204"/>
      <c r="CS31" s="204"/>
      <c r="CT31" s="204"/>
      <c r="CU31" s="204"/>
      <c r="CV31" s="204"/>
      <c r="CW31" s="204"/>
      <c r="CX31" s="204"/>
      <c r="CY31" s="204"/>
      <c r="CZ31" s="204"/>
      <c r="DA31" s="204"/>
      <c r="DB31" s="204"/>
      <c r="DC31" s="204"/>
      <c r="DD31" s="204"/>
      <c r="DE31" s="204"/>
      <c r="DF31" s="204"/>
      <c r="DG31" s="204"/>
      <c r="DH31" s="204"/>
      <c r="DI31" s="204"/>
      <c r="DJ31" s="204"/>
      <c r="DK31" s="204"/>
      <c r="DL31" s="204"/>
      <c r="DM31" s="204"/>
      <c r="DN31" s="204"/>
      <c r="DO31" s="204"/>
      <c r="DP31" s="204"/>
      <c r="DQ31" s="204"/>
      <c r="DR31" s="204"/>
      <c r="DS31" s="204"/>
      <c r="DT31" s="204"/>
      <c r="DU31" s="204"/>
      <c r="DV31" s="204"/>
      <c r="DW31" s="204"/>
      <c r="DX31" s="204"/>
      <c r="DY31" s="204"/>
      <c r="DZ31" s="204"/>
      <c r="EA31" s="204"/>
      <c r="EB31" s="204"/>
      <c r="EC31" s="204"/>
      <c r="ED31" s="204"/>
      <c r="EE31" s="204"/>
      <c r="EF31" s="204"/>
      <c r="EG31" s="204"/>
      <c r="EH31" s="204"/>
      <c r="EI31" s="204"/>
      <c r="EJ31" s="204"/>
      <c r="EK31" s="204"/>
      <c r="EL31" s="204"/>
      <c r="EM31" s="204"/>
      <c r="EN31" s="204"/>
      <c r="EO31" s="204"/>
      <c r="EP31" s="204"/>
      <c r="EQ31" s="204"/>
      <c r="ER31" s="204"/>
      <c r="ES31" s="204"/>
      <c r="ET31" s="204"/>
      <c r="EU31" s="204"/>
      <c r="EV31" s="204"/>
      <c r="EW31" s="204"/>
      <c r="EX31" s="204"/>
      <c r="EY31" s="204"/>
      <c r="EZ31" s="204"/>
      <c r="FA31" s="204"/>
      <c r="FB31" s="204"/>
      <c r="FC31" s="204"/>
      <c r="FD31" s="204"/>
      <c r="FE31" s="204"/>
      <c r="FF31" s="204"/>
      <c r="FG31" s="204"/>
      <c r="FH31" s="204"/>
      <c r="FI31" s="204"/>
      <c r="FJ31" s="204"/>
      <c r="FK31" s="204"/>
      <c r="FL31" s="204"/>
      <c r="FM31" s="204"/>
      <c r="FN31" s="204"/>
      <c r="FO31" s="204"/>
      <c r="FP31" s="204"/>
      <c r="FQ31" s="204"/>
      <c r="FR31" s="204"/>
      <c r="FS31" s="204"/>
      <c r="FT31" s="204"/>
      <c r="FU31" s="204"/>
      <c r="FV31" s="204"/>
      <c r="FW31" s="204"/>
      <c r="FX31" s="204"/>
      <c r="FY31" s="204"/>
      <c r="FZ31" s="204"/>
      <c r="GA31" s="204"/>
      <c r="GB31" s="204"/>
      <c r="GC31" s="204"/>
      <c r="GD31" s="204"/>
      <c r="GE31" s="204"/>
      <c r="GF31" s="204"/>
      <c r="GG31" s="204"/>
      <c r="GH31" s="204"/>
      <c r="GI31" s="204"/>
      <c r="GJ31" s="204"/>
      <c r="GK31" s="204"/>
      <c r="GL31" s="204"/>
      <c r="GM31" s="204"/>
      <c r="GN31" s="204"/>
      <c r="GO31" s="204"/>
      <c r="GP31" s="204"/>
      <c r="GQ31" s="204"/>
      <c r="GR31" s="204"/>
      <c r="GS31" s="204"/>
      <c r="GT31" s="204"/>
      <c r="GU31" s="204"/>
      <c r="GV31" s="204"/>
      <c r="GW31" s="204"/>
      <c r="GX31" s="204"/>
      <c r="GY31" s="204"/>
      <c r="GZ31" s="204"/>
      <c r="HA31" s="204"/>
      <c r="HB31" s="204"/>
      <c r="HC31" s="204"/>
      <c r="HD31" s="204"/>
      <c r="HE31" s="204"/>
      <c r="HF31" s="204"/>
      <c r="HG31" s="204"/>
      <c r="HH31" s="204"/>
      <c r="HI31" s="204"/>
      <c r="HJ31" s="204"/>
      <c r="HK31" s="204"/>
      <c r="HL31" s="204"/>
      <c r="HM31" s="204"/>
      <c r="HN31" s="204"/>
      <c r="HO31" s="204"/>
      <c r="HP31" s="204"/>
      <c r="HQ31" s="204"/>
      <c r="HR31" s="204"/>
      <c r="HS31" s="204"/>
      <c r="HT31" s="204"/>
      <c r="HU31" s="204"/>
    </row>
    <row r="32" spans="4:229" ht="15" customHeight="1" thickBot="1" x14ac:dyDescent="0.35">
      <c r="D32" s="535"/>
      <c r="E32" s="535"/>
      <c r="F32" s="535"/>
      <c r="G32" s="535"/>
      <c r="H32" s="535"/>
      <c r="I32" s="535"/>
      <c r="J32" s="535"/>
      <c r="K32" s="535"/>
      <c r="L32" s="535"/>
      <c r="M32" s="213"/>
      <c r="N32" s="537"/>
      <c r="O32" s="537"/>
      <c r="Q32" s="207"/>
      <c r="R32" s="207"/>
      <c r="T32" s="539"/>
      <c r="U32" s="539"/>
      <c r="V32" s="539"/>
      <c r="W32" s="539"/>
      <c r="X32" s="539"/>
      <c r="Y32" s="539"/>
      <c r="Z32" s="539"/>
      <c r="AA32" s="539"/>
      <c r="AB32" s="539"/>
      <c r="AC32" s="539"/>
      <c r="AD32" s="539"/>
      <c r="AE32" s="539"/>
      <c r="AG32" s="207"/>
      <c r="AH32" s="538" t="s">
        <v>802</v>
      </c>
      <c r="AI32" s="538"/>
      <c r="AJ32" s="538"/>
      <c r="AK32" s="538"/>
      <c r="AL32" s="538"/>
      <c r="AM32" s="538"/>
      <c r="AN32" s="538"/>
      <c r="AO32" s="538"/>
      <c r="AP32" s="538"/>
      <c r="AQ32" s="538"/>
      <c r="AR32" s="538"/>
      <c r="AS32" s="538"/>
      <c r="AV32" s="533"/>
      <c r="AW32" s="533"/>
      <c r="AX32" s="533"/>
      <c r="AY32" s="533"/>
      <c r="AZ32" s="533"/>
      <c r="BA32" s="533"/>
      <c r="BB32" s="203"/>
      <c r="BC32" s="203"/>
      <c r="BD32" s="203"/>
      <c r="BE32" s="203"/>
      <c r="BF32" s="203"/>
      <c r="BG32" s="203"/>
      <c r="BH32" s="204"/>
      <c r="BI32" s="204"/>
      <c r="BJ32" s="204"/>
      <c r="BK32" s="204"/>
      <c r="BL32" s="204"/>
      <c r="BM32" s="204"/>
      <c r="BN32" s="204"/>
      <c r="BO32" s="204"/>
      <c r="BP32" s="204"/>
      <c r="BQ32" s="204"/>
      <c r="BR32" s="204"/>
      <c r="BS32" s="204"/>
      <c r="BT32" s="204"/>
      <c r="BU32" s="204"/>
      <c r="BV32" s="204"/>
      <c r="BW32" s="204"/>
      <c r="BX32" s="204"/>
      <c r="BY32" s="204"/>
      <c r="BZ32" s="204"/>
      <c r="CA32" s="204"/>
      <c r="CB32" s="204"/>
      <c r="CC32" s="204"/>
      <c r="CD32" s="204"/>
      <c r="CE32" s="204"/>
      <c r="CF32" s="204"/>
      <c r="CG32" s="204"/>
      <c r="CH32" s="204"/>
      <c r="CI32" s="204"/>
      <c r="CJ32" s="204"/>
      <c r="CK32" s="204"/>
      <c r="CL32" s="204"/>
      <c r="CM32" s="204"/>
      <c r="CN32" s="204"/>
      <c r="CO32" s="204"/>
      <c r="CP32" s="204"/>
      <c r="CQ32" s="204"/>
      <c r="CR32" s="204"/>
      <c r="CS32" s="204"/>
      <c r="CT32" s="204"/>
      <c r="CU32" s="204"/>
      <c r="CV32" s="204"/>
      <c r="CW32" s="204"/>
      <c r="CX32" s="204"/>
      <c r="CY32" s="204"/>
      <c r="CZ32" s="204"/>
      <c r="DA32" s="204"/>
      <c r="DB32" s="204"/>
      <c r="DC32" s="204"/>
      <c r="DD32" s="204"/>
      <c r="DE32" s="204"/>
      <c r="DF32" s="204"/>
      <c r="DG32" s="204"/>
      <c r="DH32" s="204"/>
      <c r="DI32" s="204"/>
      <c r="DJ32" s="204"/>
      <c r="DK32" s="204"/>
      <c r="DL32" s="204"/>
      <c r="DM32" s="204"/>
      <c r="DN32" s="204"/>
      <c r="DO32" s="204"/>
      <c r="DP32" s="204"/>
      <c r="DQ32" s="204"/>
      <c r="DR32" s="204"/>
      <c r="DS32" s="204"/>
      <c r="DT32" s="204"/>
      <c r="DU32" s="204"/>
      <c r="DV32" s="204"/>
      <c r="DW32" s="204"/>
      <c r="DX32" s="204"/>
      <c r="DY32" s="204"/>
      <c r="DZ32" s="204"/>
      <c r="EA32" s="204"/>
      <c r="EB32" s="204"/>
      <c r="EC32" s="204"/>
      <c r="ED32" s="204"/>
      <c r="EE32" s="204"/>
      <c r="EF32" s="204"/>
      <c r="EG32" s="204"/>
      <c r="EH32" s="204"/>
      <c r="EI32" s="204"/>
      <c r="EJ32" s="204"/>
      <c r="EK32" s="204"/>
      <c r="EL32" s="204"/>
      <c r="EM32" s="204"/>
      <c r="EN32" s="204"/>
      <c r="EO32" s="204"/>
      <c r="EP32" s="204"/>
      <c r="EQ32" s="204"/>
      <c r="ER32" s="204"/>
      <c r="ES32" s="204"/>
      <c r="ET32" s="204"/>
      <c r="EU32" s="204"/>
      <c r="EV32" s="204"/>
      <c r="EW32" s="204"/>
      <c r="EX32" s="204"/>
      <c r="EY32" s="204"/>
      <c r="EZ32" s="204"/>
      <c r="FA32" s="204"/>
      <c r="FB32" s="204"/>
      <c r="FC32" s="204"/>
      <c r="FD32" s="204"/>
      <c r="FE32" s="204"/>
      <c r="FF32" s="204"/>
      <c r="FG32" s="204"/>
      <c r="FH32" s="204"/>
      <c r="FI32" s="204"/>
      <c r="FJ32" s="204"/>
      <c r="FK32" s="204"/>
      <c r="FL32" s="204"/>
      <c r="FM32" s="204"/>
      <c r="FN32" s="204"/>
      <c r="FO32" s="204"/>
      <c r="FP32" s="204"/>
      <c r="FQ32" s="204"/>
      <c r="FR32" s="204"/>
      <c r="FS32" s="204"/>
      <c r="FT32" s="204"/>
      <c r="FU32" s="204"/>
      <c r="FV32" s="204"/>
      <c r="FW32" s="204"/>
      <c r="FX32" s="204"/>
      <c r="FY32" s="204"/>
      <c r="FZ32" s="204"/>
      <c r="GA32" s="204"/>
      <c r="GB32" s="204"/>
      <c r="GC32" s="204"/>
      <c r="GD32" s="204"/>
      <c r="GE32" s="204"/>
      <c r="GF32" s="204"/>
      <c r="GG32" s="204"/>
      <c r="GH32" s="204"/>
      <c r="GI32" s="204"/>
      <c r="GJ32" s="204"/>
      <c r="GK32" s="204"/>
      <c r="GL32" s="204"/>
      <c r="GM32" s="204"/>
      <c r="GN32" s="204"/>
      <c r="GO32" s="204"/>
      <c r="GP32" s="204"/>
      <c r="GQ32" s="204"/>
      <c r="GR32" s="204"/>
      <c r="GS32" s="204"/>
      <c r="GT32" s="204"/>
      <c r="GU32" s="204"/>
      <c r="GV32" s="204"/>
      <c r="GW32" s="204"/>
      <c r="GX32" s="204"/>
      <c r="GY32" s="204"/>
      <c r="GZ32" s="204"/>
      <c r="HA32" s="204"/>
      <c r="HB32" s="204"/>
      <c r="HC32" s="204"/>
      <c r="HD32" s="204"/>
      <c r="HE32" s="204"/>
      <c r="HF32" s="204"/>
      <c r="HG32" s="204"/>
      <c r="HH32" s="204"/>
      <c r="HI32" s="204"/>
      <c r="HJ32" s="204"/>
      <c r="HK32" s="204"/>
      <c r="HL32" s="204"/>
      <c r="HM32" s="204"/>
      <c r="HN32" s="204"/>
      <c r="HO32" s="204"/>
      <c r="HP32" s="204"/>
      <c r="HQ32" s="204"/>
      <c r="HR32" s="204"/>
      <c r="HS32" s="204"/>
      <c r="HT32" s="204"/>
      <c r="HU32" s="204"/>
    </row>
    <row r="33" spans="1:229" ht="12" customHeight="1" thickBot="1" x14ac:dyDescent="0.35">
      <c r="D33" s="592"/>
      <c r="E33" s="592"/>
      <c r="F33" s="592"/>
      <c r="G33" s="592"/>
      <c r="H33" s="592"/>
      <c r="I33" s="592"/>
      <c r="J33" s="592"/>
      <c r="K33" s="592"/>
      <c r="L33" s="592"/>
      <c r="M33" s="214"/>
      <c r="N33" s="214"/>
      <c r="O33" s="214"/>
      <c r="Q33" s="207"/>
      <c r="R33" s="207"/>
      <c r="T33" s="534" t="s">
        <v>12</v>
      </c>
      <c r="U33" s="534"/>
      <c r="V33" s="534"/>
      <c r="W33" s="534"/>
      <c r="X33" s="534"/>
      <c r="Y33" s="534"/>
      <c r="Z33" s="534"/>
      <c r="AA33" s="534"/>
      <c r="AB33" s="534"/>
      <c r="AC33" s="215"/>
      <c r="AD33" s="536"/>
      <c r="AE33" s="536"/>
      <c r="AG33" s="207"/>
      <c r="AH33" s="539"/>
      <c r="AI33" s="539"/>
      <c r="AJ33" s="539"/>
      <c r="AK33" s="539"/>
      <c r="AL33" s="539"/>
      <c r="AM33" s="539"/>
      <c r="AN33" s="539"/>
      <c r="AO33" s="539"/>
      <c r="AP33" s="539"/>
      <c r="AQ33" s="539"/>
      <c r="AR33" s="539"/>
      <c r="AS33" s="539"/>
      <c r="AV33" s="203"/>
      <c r="AW33" s="203"/>
      <c r="AX33" s="203"/>
      <c r="AY33" s="203"/>
      <c r="AZ33" s="203"/>
      <c r="BA33" s="203"/>
      <c r="BB33" s="203"/>
      <c r="BC33" s="203"/>
      <c r="BD33" s="203"/>
      <c r="BE33" s="203"/>
      <c r="BF33" s="203"/>
      <c r="BG33" s="203"/>
      <c r="BH33" s="204"/>
      <c r="BI33" s="204"/>
      <c r="BJ33" s="204"/>
      <c r="BK33" s="204"/>
      <c r="BL33" s="204"/>
      <c r="BM33" s="204"/>
      <c r="BN33" s="204"/>
      <c r="BO33" s="204"/>
      <c r="BP33" s="204"/>
      <c r="BQ33" s="204"/>
      <c r="BR33" s="204"/>
      <c r="BS33" s="204"/>
      <c r="BT33" s="204"/>
      <c r="BU33" s="204"/>
      <c r="BV33" s="204"/>
      <c r="BW33" s="204"/>
      <c r="BX33" s="204"/>
      <c r="BY33" s="204"/>
      <c r="BZ33" s="204"/>
      <c r="CA33" s="204"/>
      <c r="CB33" s="204"/>
      <c r="CC33" s="204"/>
      <c r="CD33" s="204"/>
      <c r="CE33" s="204"/>
      <c r="CF33" s="204"/>
      <c r="CG33" s="204"/>
      <c r="CH33" s="204"/>
      <c r="CI33" s="204"/>
      <c r="CJ33" s="204"/>
      <c r="CK33" s="204"/>
      <c r="CL33" s="204"/>
      <c r="CM33" s="204"/>
      <c r="CN33" s="204"/>
      <c r="CO33" s="204"/>
      <c r="CP33" s="204"/>
      <c r="CQ33" s="204"/>
      <c r="CR33" s="204"/>
      <c r="CS33" s="204"/>
      <c r="CT33" s="204"/>
      <c r="CU33" s="204"/>
      <c r="CV33" s="204"/>
      <c r="CW33" s="204"/>
      <c r="CX33" s="204"/>
      <c r="CY33" s="204"/>
      <c r="CZ33" s="204"/>
      <c r="DA33" s="204"/>
      <c r="DB33" s="204"/>
      <c r="DC33" s="204"/>
      <c r="DD33" s="204"/>
      <c r="DE33" s="204"/>
      <c r="DF33" s="204"/>
      <c r="DG33" s="204"/>
      <c r="DH33" s="204"/>
      <c r="DI33" s="204"/>
      <c r="DJ33" s="204"/>
      <c r="DK33" s="204"/>
      <c r="DL33" s="204"/>
      <c r="DM33" s="204"/>
      <c r="DN33" s="204"/>
      <c r="DO33" s="204"/>
      <c r="DP33" s="204"/>
      <c r="DQ33" s="204"/>
      <c r="DR33" s="204"/>
      <c r="DS33" s="204"/>
      <c r="DT33" s="204"/>
      <c r="DU33" s="204"/>
      <c r="DV33" s="204"/>
      <c r="DW33" s="204"/>
      <c r="DX33" s="204"/>
      <c r="DY33" s="204"/>
      <c r="DZ33" s="204"/>
      <c r="EA33" s="204"/>
      <c r="EB33" s="204"/>
      <c r="EC33" s="204"/>
      <c r="ED33" s="204"/>
      <c r="EE33" s="204"/>
      <c r="EF33" s="204"/>
      <c r="EG33" s="204"/>
      <c r="EH33" s="204"/>
      <c r="EI33" s="204"/>
      <c r="EJ33" s="204"/>
      <c r="EK33" s="204"/>
      <c r="EL33" s="204"/>
      <c r="EM33" s="204"/>
      <c r="EN33" s="204"/>
      <c r="EO33" s="204"/>
      <c r="EP33" s="204"/>
      <c r="EQ33" s="204"/>
      <c r="ER33" s="204"/>
      <c r="ES33" s="204"/>
      <c r="ET33" s="204"/>
      <c r="EU33" s="204"/>
      <c r="EV33" s="204"/>
      <c r="EW33" s="204"/>
      <c r="EX33" s="204"/>
      <c r="EY33" s="204"/>
      <c r="EZ33" s="204"/>
      <c r="FA33" s="204"/>
      <c r="FB33" s="204"/>
      <c r="FC33" s="204"/>
      <c r="FD33" s="204"/>
      <c r="FE33" s="204"/>
      <c r="FF33" s="204"/>
      <c r="FG33" s="204"/>
      <c r="FH33" s="204"/>
      <c r="FI33" s="204"/>
      <c r="FJ33" s="204"/>
      <c r="FK33" s="204"/>
      <c r="FL33" s="204"/>
      <c r="FM33" s="204"/>
      <c r="FN33" s="204"/>
      <c r="FO33" s="204"/>
      <c r="FP33" s="204"/>
      <c r="FQ33" s="204"/>
      <c r="FR33" s="204"/>
      <c r="FS33" s="204"/>
      <c r="FT33" s="204"/>
      <c r="FU33" s="204"/>
      <c r="FV33" s="204"/>
      <c r="FW33" s="204"/>
      <c r="FX33" s="204"/>
      <c r="FY33" s="204"/>
      <c r="FZ33" s="204"/>
      <c r="GA33" s="204"/>
      <c r="GB33" s="204"/>
      <c r="GC33" s="204"/>
      <c r="GD33" s="204"/>
      <c r="GE33" s="204"/>
      <c r="GF33" s="204"/>
      <c r="GG33" s="204"/>
      <c r="GH33" s="204"/>
      <c r="GI33" s="204"/>
      <c r="GJ33" s="204"/>
      <c r="GK33" s="204"/>
      <c r="GL33" s="204"/>
      <c r="GM33" s="204"/>
      <c r="GN33" s="204"/>
      <c r="GO33" s="204"/>
      <c r="GP33" s="204"/>
      <c r="GQ33" s="204"/>
      <c r="GR33" s="204"/>
      <c r="GS33" s="204"/>
      <c r="GT33" s="204"/>
      <c r="GU33" s="204"/>
      <c r="GV33" s="204"/>
      <c r="GW33" s="204"/>
      <c r="GX33" s="204"/>
      <c r="GY33" s="204"/>
      <c r="GZ33" s="204"/>
      <c r="HA33" s="204"/>
      <c r="HB33" s="204"/>
      <c r="HC33" s="204"/>
      <c r="HD33" s="204"/>
      <c r="HE33" s="204"/>
      <c r="HF33" s="204"/>
      <c r="HG33" s="204"/>
      <c r="HH33" s="204"/>
      <c r="HI33" s="204"/>
      <c r="HJ33" s="204"/>
      <c r="HK33" s="204"/>
      <c r="HL33" s="204"/>
      <c r="HM33" s="204"/>
      <c r="HN33" s="204"/>
      <c r="HO33" s="204"/>
      <c r="HP33" s="204"/>
      <c r="HQ33" s="204"/>
      <c r="HR33" s="204"/>
      <c r="HS33" s="204"/>
      <c r="HT33" s="204"/>
      <c r="HU33" s="204"/>
    </row>
    <row r="34" spans="1:229" ht="12" customHeight="1" thickTop="1" thickBot="1" x14ac:dyDescent="0.35">
      <c r="D34" s="593"/>
      <c r="E34" s="593"/>
      <c r="F34" s="593"/>
      <c r="G34" s="593"/>
      <c r="H34" s="593"/>
      <c r="I34" s="593"/>
      <c r="J34" s="593"/>
      <c r="K34" s="593"/>
      <c r="L34" s="593"/>
      <c r="M34" s="216"/>
      <c r="N34" s="216"/>
      <c r="O34" s="216"/>
      <c r="Q34" s="207"/>
      <c r="R34" s="207"/>
      <c r="T34" s="535"/>
      <c r="U34" s="535"/>
      <c r="V34" s="535"/>
      <c r="W34" s="535"/>
      <c r="X34" s="535"/>
      <c r="Y34" s="535"/>
      <c r="Z34" s="535"/>
      <c r="AA34" s="535"/>
      <c r="AB34" s="535"/>
      <c r="AC34" s="217"/>
      <c r="AD34" s="537"/>
      <c r="AE34" s="537"/>
      <c r="AG34" s="207"/>
      <c r="AH34" s="590" t="s">
        <v>801</v>
      </c>
      <c r="AI34" s="590"/>
      <c r="AJ34" s="590"/>
      <c r="AK34" s="590"/>
      <c r="AL34" s="590"/>
      <c r="AM34" s="590"/>
      <c r="AN34" s="590"/>
      <c r="AO34" s="590"/>
      <c r="AP34" s="590"/>
      <c r="AQ34" s="585"/>
      <c r="AR34" s="536"/>
      <c r="AS34" s="536"/>
      <c r="AV34" s="203"/>
      <c r="AW34" s="203"/>
      <c r="AX34" s="203"/>
      <c r="AY34" s="203"/>
      <c r="AZ34" s="203"/>
      <c r="BA34" s="203"/>
      <c r="BB34" s="203"/>
      <c r="BC34" s="203"/>
      <c r="BD34" s="203"/>
      <c r="BE34" s="203"/>
      <c r="BF34" s="203"/>
      <c r="BG34" s="203"/>
      <c r="BH34" s="204"/>
      <c r="BI34" s="204"/>
      <c r="BJ34" s="204"/>
      <c r="BK34" s="204"/>
      <c r="BL34" s="204"/>
      <c r="BM34" s="204"/>
      <c r="BN34" s="204"/>
      <c r="BO34" s="204"/>
      <c r="BP34" s="204"/>
      <c r="BQ34" s="204"/>
      <c r="BR34" s="204"/>
      <c r="BS34" s="204"/>
      <c r="BT34" s="204"/>
      <c r="BU34" s="204"/>
      <c r="BV34" s="204"/>
      <c r="BW34" s="204"/>
      <c r="BX34" s="204"/>
      <c r="BY34" s="204"/>
      <c r="BZ34" s="204"/>
      <c r="CA34" s="204"/>
      <c r="CB34" s="204"/>
      <c r="CC34" s="204"/>
      <c r="CD34" s="204"/>
      <c r="CE34" s="204"/>
      <c r="CF34" s="204"/>
      <c r="CG34" s="204"/>
      <c r="CH34" s="204"/>
      <c r="CI34" s="204"/>
      <c r="CJ34" s="204"/>
      <c r="CK34" s="204"/>
      <c r="CL34" s="204"/>
      <c r="CM34" s="204"/>
      <c r="CN34" s="204"/>
      <c r="CO34" s="204"/>
      <c r="CP34" s="204"/>
      <c r="CQ34" s="204"/>
      <c r="CR34" s="204"/>
      <c r="CS34" s="204"/>
      <c r="CT34" s="204"/>
      <c r="CU34" s="204"/>
      <c r="CV34" s="204"/>
      <c r="CW34" s="204"/>
      <c r="CX34" s="204"/>
      <c r="CY34" s="204"/>
      <c r="CZ34" s="204"/>
      <c r="DA34" s="204"/>
      <c r="DB34" s="204"/>
      <c r="DC34" s="204"/>
      <c r="DD34" s="204"/>
      <c r="DE34" s="204"/>
      <c r="DF34" s="204"/>
      <c r="DG34" s="204"/>
      <c r="DH34" s="204"/>
      <c r="DI34" s="204"/>
      <c r="DJ34" s="204"/>
      <c r="DK34" s="204"/>
      <c r="DL34" s="204"/>
      <c r="DM34" s="204"/>
      <c r="DN34" s="204"/>
      <c r="DO34" s="204"/>
      <c r="DP34" s="204"/>
      <c r="DQ34" s="204"/>
      <c r="DR34" s="204"/>
      <c r="DS34" s="204"/>
      <c r="DT34" s="204"/>
      <c r="DU34" s="204"/>
      <c r="DV34" s="204"/>
      <c r="DW34" s="204"/>
      <c r="DX34" s="204"/>
      <c r="DY34" s="204"/>
      <c r="DZ34" s="204"/>
      <c r="EA34" s="204"/>
      <c r="EB34" s="204"/>
      <c r="EC34" s="204"/>
      <c r="ED34" s="204"/>
      <c r="EE34" s="204"/>
      <c r="EF34" s="204"/>
      <c r="EG34" s="204"/>
      <c r="EH34" s="204"/>
      <c r="EI34" s="204"/>
      <c r="EJ34" s="204"/>
      <c r="EK34" s="204"/>
      <c r="EL34" s="204"/>
      <c r="EM34" s="204"/>
      <c r="EN34" s="204"/>
      <c r="EO34" s="204"/>
      <c r="EP34" s="204"/>
      <c r="EQ34" s="204"/>
      <c r="ER34" s="204"/>
      <c r="ES34" s="204"/>
      <c r="ET34" s="204"/>
      <c r="EU34" s="204"/>
      <c r="EV34" s="204"/>
      <c r="EW34" s="204"/>
      <c r="EX34" s="204"/>
      <c r="EY34" s="204"/>
      <c r="EZ34" s="204"/>
      <c r="FA34" s="204"/>
      <c r="FB34" s="204"/>
      <c r="FC34" s="204"/>
      <c r="FD34" s="204"/>
      <c r="FE34" s="204"/>
      <c r="FF34" s="204"/>
      <c r="FG34" s="204"/>
      <c r="FH34" s="204"/>
      <c r="FI34" s="204"/>
      <c r="FJ34" s="204"/>
      <c r="FK34" s="204"/>
      <c r="FL34" s="204"/>
      <c r="FM34" s="204"/>
      <c r="FN34" s="204"/>
      <c r="FO34" s="204"/>
      <c r="FP34" s="204"/>
      <c r="FQ34" s="204"/>
      <c r="FR34" s="204"/>
      <c r="FS34" s="204"/>
      <c r="FT34" s="204"/>
      <c r="FU34" s="204"/>
      <c r="FV34" s="204"/>
      <c r="FW34" s="204"/>
      <c r="FX34" s="204"/>
      <c r="FY34" s="204"/>
      <c r="FZ34" s="204"/>
      <c r="GA34" s="204"/>
      <c r="GB34" s="204"/>
      <c r="GC34" s="204"/>
      <c r="GD34" s="204"/>
      <c r="GE34" s="204"/>
      <c r="GF34" s="204"/>
      <c r="GG34" s="204"/>
      <c r="GH34" s="204"/>
      <c r="GI34" s="204"/>
      <c r="GJ34" s="204"/>
      <c r="GK34" s="204"/>
      <c r="GL34" s="204"/>
      <c r="GM34" s="204"/>
      <c r="GN34" s="204"/>
      <c r="GO34" s="204"/>
      <c r="GP34" s="204"/>
      <c r="GQ34" s="204"/>
      <c r="GR34" s="204"/>
      <c r="GS34" s="204"/>
      <c r="GT34" s="204"/>
      <c r="GU34" s="204"/>
      <c r="GV34" s="204"/>
      <c r="GW34" s="204"/>
      <c r="GX34" s="204"/>
      <c r="GY34" s="204"/>
      <c r="GZ34" s="204"/>
      <c r="HA34" s="204"/>
      <c r="HB34" s="204"/>
      <c r="HC34" s="204"/>
      <c r="HD34" s="204"/>
      <c r="HE34" s="204"/>
      <c r="HF34" s="204"/>
      <c r="HG34" s="204"/>
      <c r="HH34" s="204"/>
      <c r="HI34" s="204"/>
      <c r="HJ34" s="204"/>
      <c r="HK34" s="204"/>
      <c r="HL34" s="204"/>
      <c r="HM34" s="204"/>
      <c r="HN34" s="204"/>
      <c r="HO34" s="204"/>
      <c r="HP34" s="204"/>
      <c r="HQ34" s="204"/>
      <c r="HR34" s="204"/>
      <c r="HS34" s="204"/>
      <c r="HT34" s="204"/>
      <c r="HU34" s="204"/>
    </row>
    <row r="35" spans="1:229" ht="12" customHeight="1" thickBot="1" x14ac:dyDescent="0.3">
      <c r="D35" s="207"/>
      <c r="E35" s="207"/>
      <c r="F35" s="207"/>
      <c r="G35" s="207"/>
      <c r="H35" s="207"/>
      <c r="I35" s="207"/>
      <c r="J35" s="207"/>
      <c r="Q35" s="207"/>
      <c r="R35" s="207"/>
      <c r="T35" s="207"/>
      <c r="U35" s="207"/>
      <c r="V35" s="207"/>
      <c r="W35" s="207"/>
      <c r="X35" s="207"/>
      <c r="Y35" s="207"/>
      <c r="Z35" s="207"/>
      <c r="AA35" s="207"/>
      <c r="AB35" s="207"/>
      <c r="AC35" s="207"/>
      <c r="AD35" s="207"/>
      <c r="AE35" s="207"/>
      <c r="AG35" s="207"/>
      <c r="AH35" s="591"/>
      <c r="AI35" s="591"/>
      <c r="AJ35" s="591"/>
      <c r="AK35" s="591"/>
      <c r="AL35" s="591"/>
      <c r="AM35" s="591"/>
      <c r="AN35" s="591"/>
      <c r="AO35" s="591"/>
      <c r="AP35" s="591"/>
      <c r="AQ35" s="586"/>
      <c r="AR35" s="537"/>
      <c r="AS35" s="537"/>
      <c r="AV35" s="203"/>
      <c r="AW35" s="203"/>
      <c r="AX35" s="203"/>
      <c r="AY35" s="203"/>
      <c r="AZ35" s="203"/>
      <c r="BA35" s="203"/>
      <c r="BB35" s="203"/>
      <c r="BC35" s="203"/>
      <c r="BD35" s="203"/>
      <c r="BE35" s="203"/>
      <c r="BF35" s="203"/>
      <c r="BG35" s="203"/>
      <c r="BH35" s="204"/>
      <c r="BI35" s="204"/>
      <c r="BJ35" s="204"/>
      <c r="BK35" s="204"/>
      <c r="BL35" s="204"/>
      <c r="BM35" s="204"/>
      <c r="BN35" s="204"/>
      <c r="BO35" s="204"/>
      <c r="BP35" s="204"/>
      <c r="BQ35" s="204"/>
      <c r="BR35" s="204"/>
      <c r="BS35" s="204"/>
      <c r="BT35" s="204"/>
      <c r="BU35" s="204"/>
      <c r="BV35" s="204"/>
      <c r="BW35" s="204"/>
      <c r="BX35" s="204"/>
      <c r="BY35" s="204"/>
      <c r="BZ35" s="204"/>
      <c r="CA35" s="204"/>
      <c r="CB35" s="204"/>
      <c r="CC35" s="204"/>
      <c r="CD35" s="204"/>
      <c r="CE35" s="204"/>
      <c r="CF35" s="204"/>
      <c r="CG35" s="204"/>
      <c r="CH35" s="204"/>
      <c r="CI35" s="204"/>
      <c r="CJ35" s="204"/>
      <c r="CK35" s="204"/>
      <c r="CL35" s="204"/>
      <c r="CM35" s="204"/>
      <c r="CN35" s="204"/>
      <c r="CO35" s="204"/>
      <c r="CP35" s="204"/>
      <c r="CQ35" s="204"/>
      <c r="CR35" s="204"/>
      <c r="CS35" s="204"/>
      <c r="CT35" s="204"/>
      <c r="CU35" s="204"/>
      <c r="CV35" s="204"/>
      <c r="CW35" s="204"/>
      <c r="CX35" s="204"/>
      <c r="CY35" s="204"/>
      <c r="CZ35" s="204"/>
      <c r="DA35" s="204"/>
      <c r="DB35" s="204"/>
      <c r="DC35" s="204"/>
      <c r="DD35" s="204"/>
      <c r="DE35" s="204"/>
      <c r="DF35" s="204"/>
      <c r="DG35" s="204"/>
      <c r="DH35" s="204"/>
      <c r="DI35" s="204"/>
      <c r="DJ35" s="204"/>
      <c r="DK35" s="204"/>
      <c r="DL35" s="204"/>
      <c r="DM35" s="204"/>
      <c r="DN35" s="204"/>
      <c r="DO35" s="204"/>
      <c r="DP35" s="204"/>
      <c r="DQ35" s="204"/>
      <c r="DR35" s="204"/>
      <c r="DS35" s="204"/>
      <c r="DT35" s="204"/>
      <c r="DU35" s="204"/>
      <c r="DV35" s="204"/>
      <c r="DW35" s="204"/>
      <c r="DX35" s="204"/>
      <c r="DY35" s="204"/>
      <c r="DZ35" s="204"/>
      <c r="EA35" s="204"/>
      <c r="EB35" s="204"/>
      <c r="EC35" s="204"/>
      <c r="ED35" s="204"/>
      <c r="EE35" s="204"/>
      <c r="EF35" s="204"/>
      <c r="EG35" s="204"/>
      <c r="EH35" s="204"/>
      <c r="EI35" s="204"/>
      <c r="EJ35" s="204"/>
      <c r="EK35" s="204"/>
      <c r="EL35" s="204"/>
      <c r="EM35" s="204"/>
      <c r="EN35" s="204"/>
      <c r="EO35" s="204"/>
      <c r="EP35" s="204"/>
      <c r="EQ35" s="204"/>
      <c r="ER35" s="204"/>
      <c r="ES35" s="204"/>
      <c r="ET35" s="204"/>
      <c r="EU35" s="204"/>
      <c r="EV35" s="204"/>
      <c r="EW35" s="204"/>
      <c r="EX35" s="204"/>
      <c r="EY35" s="204"/>
      <c r="EZ35" s="204"/>
      <c r="FA35" s="204"/>
      <c r="FB35" s="204"/>
      <c r="FC35" s="204"/>
      <c r="FD35" s="204"/>
      <c r="FE35" s="204"/>
      <c r="FF35" s="204"/>
      <c r="FG35" s="204"/>
      <c r="FH35" s="204"/>
      <c r="FI35" s="204"/>
      <c r="FJ35" s="204"/>
      <c r="FK35" s="204"/>
      <c r="FL35" s="204"/>
      <c r="FM35" s="204"/>
      <c r="FN35" s="204"/>
      <c r="FO35" s="204"/>
      <c r="FP35" s="204"/>
      <c r="FQ35" s="204"/>
      <c r="FR35" s="204"/>
      <c r="FS35" s="204"/>
      <c r="FT35" s="204"/>
      <c r="FU35" s="204"/>
      <c r="FV35" s="204"/>
      <c r="FW35" s="204"/>
      <c r="FX35" s="204"/>
      <c r="FY35" s="204"/>
      <c r="FZ35" s="204"/>
      <c r="GA35" s="204"/>
      <c r="GB35" s="204"/>
      <c r="GC35" s="204"/>
      <c r="GD35" s="204"/>
      <c r="GE35" s="204"/>
      <c r="GF35" s="204"/>
      <c r="GG35" s="204"/>
      <c r="GH35" s="204"/>
      <c r="GI35" s="204"/>
      <c r="GJ35" s="204"/>
      <c r="GK35" s="204"/>
      <c r="GL35" s="204"/>
      <c r="GM35" s="204"/>
      <c r="GN35" s="204"/>
      <c r="GO35" s="204"/>
      <c r="GP35" s="204"/>
      <c r="GQ35" s="204"/>
      <c r="GR35" s="204"/>
      <c r="GS35" s="204"/>
      <c r="GT35" s="204"/>
      <c r="GU35" s="204"/>
      <c r="GV35" s="204"/>
      <c r="GW35" s="204"/>
      <c r="GX35" s="204"/>
      <c r="GY35" s="204"/>
      <c r="GZ35" s="204"/>
      <c r="HA35" s="204"/>
      <c r="HB35" s="204"/>
      <c r="HC35" s="204"/>
      <c r="HD35" s="204"/>
      <c r="HE35" s="204"/>
      <c r="HF35" s="204"/>
      <c r="HG35" s="204"/>
      <c r="HH35" s="204"/>
      <c r="HI35" s="204"/>
      <c r="HJ35" s="204"/>
      <c r="HK35" s="204"/>
      <c r="HL35" s="204"/>
      <c r="HM35" s="204"/>
      <c r="HN35" s="204"/>
      <c r="HO35" s="204"/>
      <c r="HP35" s="204"/>
      <c r="HQ35" s="204"/>
      <c r="HR35" s="204"/>
      <c r="HS35" s="204"/>
      <c r="HT35" s="204"/>
      <c r="HU35" s="204"/>
    </row>
    <row r="36" spans="1:229" ht="12" customHeight="1" x14ac:dyDescent="0.25">
      <c r="A36" s="578" t="s">
        <v>187</v>
      </c>
      <c r="B36" s="578"/>
      <c r="C36" s="578"/>
      <c r="D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8"/>
      <c r="AO36" s="578"/>
      <c r="AP36" s="578"/>
      <c r="AQ36" s="578"/>
      <c r="AR36" s="578"/>
      <c r="AS36" s="578"/>
      <c r="AT36" s="578"/>
      <c r="AU36" s="578"/>
      <c r="AV36" s="203"/>
      <c r="AW36" s="203"/>
      <c r="AX36" s="203"/>
      <c r="AY36" s="203"/>
      <c r="AZ36" s="203"/>
      <c r="BA36" s="203"/>
      <c r="BB36" s="203"/>
      <c r="BC36" s="203"/>
      <c r="BD36" s="203"/>
      <c r="BE36" s="203"/>
      <c r="BF36" s="203"/>
      <c r="BG36" s="203"/>
      <c r="BH36" s="204"/>
      <c r="BI36" s="204"/>
      <c r="BJ36" s="204"/>
      <c r="BK36" s="204"/>
      <c r="BL36" s="204"/>
      <c r="BM36" s="204"/>
      <c r="BN36" s="204"/>
      <c r="BO36" s="204"/>
      <c r="BP36" s="204"/>
      <c r="BQ36" s="204"/>
      <c r="BR36" s="204"/>
      <c r="BS36" s="204"/>
      <c r="BT36" s="204"/>
      <c r="BU36" s="204"/>
      <c r="BV36" s="204"/>
      <c r="BW36" s="204"/>
      <c r="BX36" s="204"/>
      <c r="BY36" s="204"/>
      <c r="BZ36" s="204"/>
      <c r="CA36" s="204"/>
      <c r="CB36" s="204"/>
      <c r="CC36" s="204"/>
      <c r="CD36" s="204"/>
      <c r="CE36" s="204"/>
      <c r="CF36" s="204"/>
      <c r="CG36" s="204"/>
      <c r="CH36" s="204"/>
      <c r="CI36" s="204"/>
      <c r="CJ36" s="204"/>
      <c r="CK36" s="204"/>
      <c r="CL36" s="204"/>
      <c r="CM36" s="204"/>
      <c r="CN36" s="204"/>
      <c r="CO36" s="204"/>
      <c r="CP36" s="204"/>
      <c r="CQ36" s="204"/>
      <c r="CR36" s="204"/>
      <c r="CS36" s="204"/>
      <c r="CT36" s="204"/>
      <c r="CU36" s="204"/>
      <c r="CV36" s="204"/>
      <c r="CW36" s="204"/>
      <c r="CX36" s="204"/>
      <c r="CY36" s="204"/>
      <c r="CZ36" s="204"/>
      <c r="DA36" s="204"/>
      <c r="DB36" s="204"/>
      <c r="DC36" s="204"/>
      <c r="DD36" s="204"/>
      <c r="DE36" s="204"/>
      <c r="DF36" s="204"/>
      <c r="DG36" s="204"/>
      <c r="DH36" s="204"/>
      <c r="DI36" s="204"/>
      <c r="DJ36" s="204"/>
      <c r="DK36" s="204"/>
      <c r="DL36" s="204"/>
      <c r="DM36" s="204"/>
      <c r="DN36" s="204"/>
      <c r="DO36" s="204"/>
      <c r="DP36" s="204"/>
      <c r="DQ36" s="204"/>
      <c r="DR36" s="204"/>
      <c r="DS36" s="204"/>
      <c r="DT36" s="204"/>
      <c r="DU36" s="204"/>
      <c r="DV36" s="204"/>
      <c r="DW36" s="204"/>
      <c r="DX36" s="204"/>
      <c r="DY36" s="204"/>
      <c r="DZ36" s="204"/>
      <c r="EA36" s="204"/>
      <c r="EB36" s="204"/>
      <c r="EC36" s="204"/>
      <c r="ED36" s="204"/>
      <c r="EE36" s="204"/>
      <c r="EF36" s="204"/>
      <c r="EG36" s="204"/>
      <c r="EH36" s="204"/>
      <c r="EI36" s="204"/>
      <c r="EJ36" s="204"/>
      <c r="EK36" s="204"/>
      <c r="EL36" s="204"/>
      <c r="EM36" s="204"/>
      <c r="EN36" s="204"/>
      <c r="EO36" s="204"/>
      <c r="EP36" s="204"/>
      <c r="EQ36" s="204"/>
      <c r="ER36" s="204"/>
      <c r="ES36" s="204"/>
      <c r="ET36" s="204"/>
      <c r="EU36" s="204"/>
      <c r="EV36" s="204"/>
      <c r="EW36" s="204"/>
      <c r="EX36" s="204"/>
      <c r="EY36" s="204"/>
      <c r="EZ36" s="204"/>
      <c r="FA36" s="204"/>
      <c r="FB36" s="204"/>
      <c r="FC36" s="204"/>
      <c r="FD36" s="204"/>
      <c r="FE36" s="204"/>
      <c r="FF36" s="204"/>
      <c r="FG36" s="204"/>
      <c r="FH36" s="204"/>
      <c r="FI36" s="204"/>
      <c r="FJ36" s="204"/>
      <c r="FK36" s="204"/>
      <c r="FL36" s="204"/>
      <c r="FM36" s="204"/>
      <c r="FN36" s="204"/>
      <c r="FO36" s="204"/>
      <c r="FP36" s="204"/>
      <c r="FQ36" s="204"/>
      <c r="FR36" s="204"/>
      <c r="FS36" s="204"/>
      <c r="FT36" s="204"/>
      <c r="FU36" s="204"/>
      <c r="FV36" s="204"/>
      <c r="FW36" s="204"/>
      <c r="FX36" s="204"/>
      <c r="FY36" s="204"/>
      <c r="FZ36" s="204"/>
      <c r="GA36" s="204"/>
      <c r="GB36" s="204"/>
      <c r="GC36" s="204"/>
      <c r="GD36" s="204"/>
      <c r="GE36" s="204"/>
      <c r="GF36" s="204"/>
      <c r="GG36" s="204"/>
      <c r="GH36" s="204"/>
      <c r="GI36" s="204"/>
      <c r="GJ36" s="204"/>
      <c r="GK36" s="204"/>
      <c r="GL36" s="204"/>
      <c r="GM36" s="204"/>
      <c r="GN36" s="204"/>
      <c r="GO36" s="204"/>
      <c r="GP36" s="204"/>
      <c r="GQ36" s="204"/>
      <c r="GR36" s="204"/>
      <c r="GS36" s="204"/>
      <c r="GT36" s="204"/>
      <c r="GU36" s="204"/>
      <c r="GV36" s="204"/>
      <c r="GW36" s="204"/>
      <c r="GX36" s="204"/>
      <c r="GY36" s="204"/>
      <c r="GZ36" s="204"/>
      <c r="HA36" s="204"/>
      <c r="HB36" s="204"/>
      <c r="HC36" s="204"/>
      <c r="HD36" s="204"/>
      <c r="HE36" s="204"/>
      <c r="HF36" s="204"/>
      <c r="HG36" s="204"/>
      <c r="HH36" s="204"/>
      <c r="HI36" s="204"/>
      <c r="HJ36" s="204"/>
      <c r="HK36" s="204"/>
      <c r="HL36" s="204"/>
      <c r="HM36" s="204"/>
      <c r="HN36" s="204"/>
      <c r="HO36" s="204"/>
      <c r="HP36" s="204"/>
      <c r="HQ36" s="204"/>
      <c r="HR36" s="204"/>
      <c r="HS36" s="204"/>
      <c r="HT36" s="204"/>
      <c r="HU36" s="204"/>
    </row>
    <row r="37" spans="1:229" ht="12" customHeight="1" thickBot="1" x14ac:dyDescent="0.3">
      <c r="AV37" s="203"/>
      <c r="AW37" s="203"/>
      <c r="AX37" s="203"/>
      <c r="AY37" s="203"/>
      <c r="AZ37" s="203"/>
      <c r="BA37" s="203"/>
      <c r="BB37" s="203"/>
      <c r="BC37" s="203"/>
      <c r="BD37" s="203"/>
      <c r="BE37" s="203"/>
      <c r="BF37" s="203"/>
      <c r="BG37" s="203"/>
      <c r="BH37" s="204"/>
      <c r="BI37" s="204"/>
      <c r="BJ37" s="204"/>
      <c r="BK37" s="204"/>
      <c r="BL37" s="204"/>
      <c r="BM37" s="204"/>
      <c r="BN37" s="204"/>
      <c r="BO37" s="204"/>
      <c r="BP37" s="204"/>
      <c r="BQ37" s="204"/>
      <c r="BR37" s="204"/>
      <c r="BS37" s="204"/>
      <c r="BT37" s="204"/>
      <c r="BU37" s="204"/>
      <c r="BV37" s="204"/>
      <c r="BW37" s="204"/>
      <c r="BX37" s="204"/>
      <c r="BY37" s="204"/>
      <c r="BZ37" s="204"/>
      <c r="CA37" s="204"/>
      <c r="CB37" s="204"/>
      <c r="CC37" s="204"/>
      <c r="CD37" s="204"/>
      <c r="CE37" s="204"/>
      <c r="CF37" s="204"/>
      <c r="CG37" s="204"/>
      <c r="CH37" s="204"/>
      <c r="CI37" s="204"/>
      <c r="CJ37" s="204"/>
      <c r="CK37" s="204"/>
      <c r="CL37" s="204"/>
      <c r="CM37" s="204"/>
      <c r="CN37" s="204"/>
      <c r="CO37" s="204"/>
      <c r="CP37" s="204"/>
      <c r="CQ37" s="204"/>
      <c r="CR37" s="204"/>
      <c r="CS37" s="204"/>
      <c r="CT37" s="204"/>
      <c r="CU37" s="204"/>
      <c r="CV37" s="204"/>
      <c r="CW37" s="204"/>
      <c r="CX37" s="204"/>
      <c r="CY37" s="204"/>
      <c r="CZ37" s="204"/>
      <c r="DA37" s="204"/>
      <c r="DB37" s="204"/>
      <c r="DC37" s="204"/>
      <c r="DD37" s="204"/>
      <c r="DE37" s="204"/>
      <c r="DF37" s="204"/>
      <c r="DG37" s="204"/>
      <c r="DH37" s="204"/>
      <c r="DI37" s="204"/>
      <c r="DJ37" s="204"/>
      <c r="DK37" s="204"/>
      <c r="DL37" s="204"/>
      <c r="DM37" s="204"/>
      <c r="DN37" s="204"/>
      <c r="DO37" s="204"/>
      <c r="DP37" s="204"/>
      <c r="DQ37" s="204"/>
      <c r="DR37" s="204"/>
      <c r="DS37" s="204"/>
      <c r="DT37" s="204"/>
      <c r="DU37" s="204"/>
      <c r="DV37" s="204"/>
      <c r="DW37" s="204"/>
      <c r="DX37" s="204"/>
      <c r="DY37" s="204"/>
      <c r="DZ37" s="204"/>
      <c r="EA37" s="204"/>
      <c r="EB37" s="204"/>
      <c r="EC37" s="204"/>
      <c r="ED37" s="204"/>
      <c r="EE37" s="204"/>
      <c r="EF37" s="204"/>
      <c r="EG37" s="204"/>
      <c r="EH37" s="204"/>
      <c r="EI37" s="204"/>
      <c r="EJ37" s="204"/>
      <c r="EK37" s="204"/>
      <c r="EL37" s="204"/>
      <c r="EM37" s="204"/>
      <c r="EN37" s="204"/>
      <c r="EO37" s="204"/>
      <c r="EP37" s="204"/>
      <c r="EQ37" s="204"/>
      <c r="ER37" s="204"/>
      <c r="ES37" s="204"/>
      <c r="ET37" s="204"/>
      <c r="EU37" s="204"/>
      <c r="EV37" s="204"/>
      <c r="EW37" s="204"/>
      <c r="EX37" s="204"/>
      <c r="EY37" s="204"/>
      <c r="EZ37" s="204"/>
      <c r="FA37" s="204"/>
      <c r="FB37" s="204"/>
      <c r="FC37" s="204"/>
      <c r="FD37" s="204"/>
      <c r="FE37" s="204"/>
      <c r="FF37" s="204"/>
      <c r="FG37" s="204"/>
      <c r="FH37" s="204"/>
      <c r="FI37" s="204"/>
      <c r="FJ37" s="204"/>
      <c r="FK37" s="204"/>
      <c r="FL37" s="204"/>
      <c r="FM37" s="204"/>
      <c r="FN37" s="204"/>
      <c r="FO37" s="204"/>
      <c r="FP37" s="204"/>
      <c r="FQ37" s="204"/>
      <c r="FR37" s="204"/>
      <c r="FS37" s="204"/>
      <c r="FT37" s="204"/>
      <c r="FU37" s="204"/>
      <c r="FV37" s="204"/>
      <c r="FW37" s="204"/>
      <c r="FX37" s="204"/>
      <c r="FY37" s="204"/>
      <c r="FZ37" s="204"/>
      <c r="GA37" s="204"/>
      <c r="GB37" s="204"/>
      <c r="GC37" s="204"/>
      <c r="GD37" s="204"/>
      <c r="GE37" s="204"/>
      <c r="GF37" s="204"/>
      <c r="GG37" s="204"/>
      <c r="GH37" s="204"/>
      <c r="GI37" s="204"/>
      <c r="GJ37" s="204"/>
      <c r="GK37" s="204"/>
      <c r="GL37" s="204"/>
      <c r="GM37" s="204"/>
      <c r="GN37" s="204"/>
      <c r="GO37" s="204"/>
      <c r="GP37" s="204"/>
      <c r="GQ37" s="204"/>
      <c r="GR37" s="204"/>
      <c r="GS37" s="204"/>
      <c r="GT37" s="204"/>
      <c r="GU37" s="204"/>
      <c r="GV37" s="204"/>
      <c r="GW37" s="204"/>
      <c r="GX37" s="204"/>
      <c r="GY37" s="204"/>
      <c r="GZ37" s="204"/>
      <c r="HA37" s="204"/>
      <c r="HB37" s="204"/>
      <c r="HC37" s="204"/>
      <c r="HD37" s="204"/>
      <c r="HE37" s="204"/>
      <c r="HF37" s="204"/>
      <c r="HG37" s="204"/>
      <c r="HH37" s="204"/>
      <c r="HI37" s="204"/>
      <c r="HJ37" s="204"/>
      <c r="HK37" s="204"/>
      <c r="HL37" s="204"/>
      <c r="HM37" s="204"/>
      <c r="HN37" s="204"/>
      <c r="HO37" s="204"/>
      <c r="HP37" s="204"/>
      <c r="HQ37" s="204"/>
      <c r="HR37" s="204"/>
      <c r="HS37" s="204"/>
      <c r="HT37" s="204"/>
      <c r="HU37" s="204"/>
    </row>
    <row r="38" spans="1:229" ht="12" customHeight="1" thickTop="1" x14ac:dyDescent="0.25">
      <c r="A38" s="557"/>
      <c r="B38" s="557"/>
      <c r="C38" s="557"/>
      <c r="D38" s="541" t="str">
        <f>D1</f>
        <v>Appel à projets commun 2022</v>
      </c>
      <c r="E38" s="541"/>
      <c r="F38" s="541"/>
      <c r="G38" s="541"/>
      <c r="H38" s="541"/>
      <c r="I38" s="541"/>
      <c r="J38" s="541"/>
      <c r="K38" s="541"/>
      <c r="L38" s="541"/>
      <c r="M38" s="541"/>
      <c r="N38" s="541"/>
      <c r="O38" s="541"/>
      <c r="P38" s="541"/>
      <c r="Q38" s="541"/>
      <c r="R38" s="541"/>
      <c r="S38" s="541"/>
      <c r="T38" s="541"/>
      <c r="U38" s="541"/>
      <c r="V38" s="541"/>
      <c r="W38" s="541"/>
      <c r="X38" s="541"/>
      <c r="Y38" s="541"/>
      <c r="Z38" s="541"/>
      <c r="AA38" s="541"/>
      <c r="AB38" s="541"/>
      <c r="AC38" s="541"/>
      <c r="AD38" s="541"/>
      <c r="AE38" s="541"/>
      <c r="AF38" s="541"/>
      <c r="AG38" s="541"/>
      <c r="AH38" s="541"/>
      <c r="AI38" s="541"/>
      <c r="AJ38" s="541"/>
      <c r="AK38" s="541"/>
      <c r="AL38" s="541"/>
      <c r="AM38" s="541"/>
      <c r="AN38" s="542" t="s">
        <v>237</v>
      </c>
      <c r="AO38" s="543"/>
      <c r="AP38" s="543"/>
      <c r="AQ38" s="543"/>
      <c r="AR38" s="543"/>
      <c r="AS38" s="543"/>
      <c r="AT38" s="543"/>
      <c r="AU38" s="544"/>
      <c r="AV38" s="203"/>
      <c r="AW38" s="203"/>
      <c r="AX38" s="203"/>
      <c r="AY38" s="203"/>
      <c r="AZ38" s="203"/>
      <c r="BA38" s="203"/>
      <c r="BB38" s="203"/>
      <c r="BC38" s="203"/>
      <c r="BD38" s="203"/>
      <c r="BE38" s="203"/>
      <c r="BF38" s="203"/>
      <c r="BG38" s="203"/>
      <c r="BH38" s="204"/>
      <c r="BI38" s="204"/>
      <c r="BJ38" s="204"/>
      <c r="BK38" s="204"/>
      <c r="BL38" s="204"/>
      <c r="BM38" s="204"/>
      <c r="BN38" s="204"/>
      <c r="BO38" s="204"/>
      <c r="BP38" s="204"/>
      <c r="BQ38" s="204"/>
      <c r="BR38" s="204"/>
      <c r="BS38" s="204"/>
      <c r="BT38" s="204"/>
      <c r="BU38" s="204"/>
      <c r="BV38" s="204"/>
      <c r="BW38" s="204"/>
      <c r="BX38" s="204"/>
      <c r="BY38" s="204"/>
      <c r="BZ38" s="204"/>
      <c r="CA38" s="204"/>
      <c r="CB38" s="204"/>
      <c r="CC38" s="204"/>
      <c r="CD38" s="204"/>
      <c r="CE38" s="204"/>
      <c r="CF38" s="204"/>
      <c r="CG38" s="204"/>
      <c r="CH38" s="204"/>
      <c r="CI38" s="204"/>
      <c r="CJ38" s="204"/>
      <c r="CK38" s="204"/>
      <c r="CL38" s="204"/>
      <c r="CM38" s="204"/>
      <c r="CN38" s="204"/>
      <c r="CO38" s="204"/>
      <c r="CP38" s="204"/>
      <c r="CQ38" s="204"/>
      <c r="CR38" s="204"/>
      <c r="CS38" s="204"/>
      <c r="CT38" s="204"/>
      <c r="CU38" s="204"/>
      <c r="CV38" s="204"/>
      <c r="CW38" s="204"/>
      <c r="CX38" s="204"/>
      <c r="CY38" s="204"/>
      <c r="CZ38" s="204"/>
      <c r="DA38" s="204"/>
      <c r="DB38" s="204"/>
      <c r="DC38" s="204"/>
      <c r="DD38" s="204"/>
      <c r="DE38" s="204"/>
      <c r="DF38" s="204"/>
      <c r="DG38" s="204"/>
      <c r="DH38" s="204"/>
      <c r="DI38" s="204"/>
      <c r="DJ38" s="204"/>
      <c r="DK38" s="204"/>
      <c r="DL38" s="204"/>
      <c r="DM38" s="204"/>
      <c r="DN38" s="204"/>
      <c r="DO38" s="204"/>
      <c r="DP38" s="204"/>
      <c r="DQ38" s="204"/>
      <c r="DR38" s="204"/>
      <c r="DS38" s="204"/>
      <c r="DT38" s="204"/>
      <c r="DU38" s="204"/>
      <c r="DV38" s="204"/>
      <c r="DW38" s="204"/>
      <c r="DX38" s="204"/>
      <c r="DY38" s="204"/>
      <c r="DZ38" s="204"/>
      <c r="EA38" s="204"/>
      <c r="EB38" s="204"/>
      <c r="EC38" s="204"/>
      <c r="ED38" s="204"/>
      <c r="EE38" s="204"/>
      <c r="EF38" s="204"/>
      <c r="EG38" s="204"/>
      <c r="EH38" s="204"/>
      <c r="EI38" s="204"/>
      <c r="EJ38" s="204"/>
      <c r="EK38" s="204"/>
      <c r="EL38" s="204"/>
      <c r="EM38" s="204"/>
      <c r="EN38" s="204"/>
      <c r="EO38" s="204"/>
      <c r="EP38" s="204"/>
      <c r="EQ38" s="204"/>
      <c r="ER38" s="204"/>
      <c r="ES38" s="204"/>
      <c r="ET38" s="204"/>
      <c r="EU38" s="204"/>
      <c r="EV38" s="204"/>
      <c r="EW38" s="204"/>
      <c r="EX38" s="204"/>
      <c r="EY38" s="204"/>
      <c r="EZ38" s="204"/>
      <c r="FA38" s="204"/>
      <c r="FB38" s="204"/>
      <c r="FC38" s="204"/>
      <c r="FD38" s="204"/>
      <c r="FE38" s="204"/>
      <c r="FF38" s="204"/>
      <c r="FG38" s="204"/>
      <c r="FH38" s="204"/>
      <c r="FI38" s="204"/>
      <c r="FJ38" s="204"/>
      <c r="FK38" s="204"/>
      <c r="FL38" s="204"/>
      <c r="FM38" s="204"/>
      <c r="FN38" s="204"/>
      <c r="FO38" s="204"/>
      <c r="FP38" s="204"/>
      <c r="FQ38" s="204"/>
      <c r="FR38" s="204"/>
      <c r="FS38" s="204"/>
      <c r="FT38" s="204"/>
      <c r="FU38" s="204"/>
      <c r="FV38" s="204"/>
      <c r="FW38" s="204"/>
      <c r="FX38" s="204"/>
      <c r="FY38" s="204"/>
      <c r="FZ38" s="204"/>
      <c r="GA38" s="204"/>
      <c r="GB38" s="204"/>
      <c r="GC38" s="204"/>
      <c r="GD38" s="204"/>
      <c r="GE38" s="204"/>
      <c r="GF38" s="204"/>
      <c r="GG38" s="204"/>
      <c r="GH38" s="204"/>
      <c r="GI38" s="204"/>
      <c r="GJ38" s="204"/>
      <c r="GK38" s="204"/>
      <c r="GL38" s="204"/>
      <c r="GM38" s="204"/>
      <c r="GN38" s="204"/>
      <c r="GO38" s="204"/>
      <c r="GP38" s="204"/>
      <c r="GQ38" s="204"/>
      <c r="GR38" s="204"/>
      <c r="GS38" s="204"/>
      <c r="GT38" s="204"/>
      <c r="GU38" s="204"/>
      <c r="GV38" s="204"/>
      <c r="GW38" s="204"/>
      <c r="GX38" s="204"/>
      <c r="GY38" s="204"/>
      <c r="GZ38" s="204"/>
      <c r="HA38" s="204"/>
      <c r="HB38" s="204"/>
      <c r="HC38" s="204"/>
      <c r="HD38" s="204"/>
      <c r="HE38" s="204"/>
      <c r="HF38" s="204"/>
      <c r="HG38" s="204"/>
      <c r="HH38" s="204"/>
      <c r="HI38" s="204"/>
      <c r="HJ38" s="204"/>
      <c r="HK38" s="204"/>
      <c r="HL38" s="204"/>
      <c r="HM38" s="204"/>
      <c r="HN38" s="204"/>
      <c r="HO38" s="204"/>
      <c r="HP38" s="204"/>
      <c r="HQ38" s="204"/>
      <c r="HR38" s="204"/>
      <c r="HS38" s="204"/>
      <c r="HT38" s="204"/>
      <c r="HU38" s="204"/>
    </row>
    <row r="39" spans="1:229" ht="12" customHeight="1" x14ac:dyDescent="0.25">
      <c r="A39" s="557"/>
      <c r="B39" s="557"/>
      <c r="C39" s="557"/>
      <c r="D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45"/>
      <c r="AO39" s="546"/>
      <c r="AP39" s="546"/>
      <c r="AQ39" s="546"/>
      <c r="AR39" s="546"/>
      <c r="AS39" s="546"/>
      <c r="AT39" s="546"/>
      <c r="AU39" s="547"/>
      <c r="AV39" s="203"/>
      <c r="AW39" s="203"/>
      <c r="AX39" s="203"/>
      <c r="AY39" s="203"/>
      <c r="AZ39" s="203"/>
      <c r="BA39" s="203"/>
      <c r="BB39" s="203"/>
      <c r="BC39" s="203"/>
      <c r="BD39" s="203"/>
      <c r="BE39" s="203"/>
      <c r="BF39" s="203"/>
      <c r="BG39" s="203"/>
      <c r="BH39" s="204"/>
      <c r="BI39" s="204"/>
      <c r="BJ39" s="204"/>
      <c r="BK39" s="204"/>
      <c r="BL39" s="204"/>
      <c r="BM39" s="204"/>
      <c r="BN39" s="204"/>
      <c r="BO39" s="204"/>
      <c r="BP39" s="204"/>
      <c r="BQ39" s="204"/>
      <c r="BR39" s="204"/>
      <c r="BS39" s="204"/>
      <c r="BT39" s="204"/>
      <c r="BU39" s="204"/>
      <c r="BV39" s="204"/>
      <c r="BW39" s="204"/>
      <c r="BX39" s="204"/>
      <c r="BY39" s="204"/>
      <c r="BZ39" s="204"/>
      <c r="CA39" s="204"/>
      <c r="CB39" s="204"/>
      <c r="CC39" s="204"/>
      <c r="CD39" s="204"/>
      <c r="CE39" s="204"/>
      <c r="CF39" s="204"/>
      <c r="CG39" s="204"/>
      <c r="CH39" s="204"/>
      <c r="CI39" s="204"/>
      <c r="CJ39" s="204"/>
      <c r="CK39" s="204"/>
      <c r="CL39" s="204"/>
      <c r="CM39" s="204"/>
      <c r="CN39" s="204"/>
      <c r="CO39" s="204"/>
      <c r="CP39" s="204"/>
      <c r="CQ39" s="204"/>
      <c r="CR39" s="204"/>
      <c r="CS39" s="204"/>
      <c r="CT39" s="204"/>
      <c r="CU39" s="204"/>
      <c r="CV39" s="204"/>
      <c r="CW39" s="204"/>
      <c r="CX39" s="204"/>
      <c r="CY39" s="204"/>
      <c r="CZ39" s="204"/>
      <c r="DA39" s="204"/>
      <c r="DB39" s="204"/>
      <c r="DC39" s="204"/>
      <c r="DD39" s="204"/>
      <c r="DE39" s="204"/>
      <c r="DF39" s="204"/>
      <c r="DG39" s="204"/>
      <c r="DH39" s="204"/>
      <c r="DI39" s="204"/>
      <c r="DJ39" s="204"/>
      <c r="DK39" s="204"/>
      <c r="DL39" s="204"/>
      <c r="DM39" s="204"/>
      <c r="DN39" s="204"/>
      <c r="DO39" s="204"/>
      <c r="DP39" s="204"/>
      <c r="DQ39" s="204"/>
      <c r="DR39" s="204"/>
      <c r="DS39" s="204"/>
      <c r="DT39" s="204"/>
      <c r="DU39" s="204"/>
      <c r="DV39" s="204"/>
      <c r="DW39" s="204"/>
      <c r="DX39" s="204"/>
      <c r="DY39" s="204"/>
      <c r="DZ39" s="204"/>
      <c r="EA39" s="204"/>
      <c r="EB39" s="204"/>
      <c r="EC39" s="204"/>
      <c r="ED39" s="204"/>
      <c r="EE39" s="204"/>
      <c r="EF39" s="204"/>
      <c r="EG39" s="204"/>
      <c r="EH39" s="204"/>
      <c r="EI39" s="204"/>
      <c r="EJ39" s="204"/>
      <c r="EK39" s="204"/>
      <c r="EL39" s="204"/>
      <c r="EM39" s="204"/>
      <c r="EN39" s="204"/>
      <c r="EO39" s="204"/>
      <c r="EP39" s="204"/>
      <c r="EQ39" s="204"/>
      <c r="ER39" s="204"/>
      <c r="ES39" s="204"/>
      <c r="ET39" s="204"/>
      <c r="EU39" s="204"/>
      <c r="EV39" s="204"/>
      <c r="EW39" s="204"/>
      <c r="EX39" s="204"/>
      <c r="EY39" s="204"/>
      <c r="EZ39" s="204"/>
      <c r="FA39" s="204"/>
      <c r="FB39" s="204"/>
      <c r="FC39" s="204"/>
      <c r="FD39" s="204"/>
      <c r="FE39" s="204"/>
      <c r="FF39" s="204"/>
      <c r="FG39" s="204"/>
      <c r="FH39" s="204"/>
      <c r="FI39" s="204"/>
      <c r="FJ39" s="204"/>
      <c r="FK39" s="204"/>
      <c r="FL39" s="204"/>
      <c r="FM39" s="204"/>
      <c r="FN39" s="204"/>
      <c r="FO39" s="204"/>
      <c r="FP39" s="204"/>
      <c r="FQ39" s="204"/>
      <c r="FR39" s="204"/>
      <c r="FS39" s="204"/>
      <c r="FT39" s="204"/>
      <c r="FU39" s="204"/>
      <c r="FV39" s="204"/>
      <c r="FW39" s="204"/>
      <c r="FX39" s="204"/>
      <c r="FY39" s="204"/>
      <c r="FZ39" s="204"/>
      <c r="GA39" s="204"/>
      <c r="GB39" s="204"/>
      <c r="GC39" s="204"/>
      <c r="GD39" s="204"/>
      <c r="GE39" s="204"/>
      <c r="GF39" s="204"/>
      <c r="GG39" s="204"/>
      <c r="GH39" s="204"/>
      <c r="GI39" s="204"/>
      <c r="GJ39" s="204"/>
      <c r="GK39" s="204"/>
      <c r="GL39" s="204"/>
      <c r="GM39" s="204"/>
      <c r="GN39" s="204"/>
      <c r="GO39" s="204"/>
      <c r="GP39" s="204"/>
      <c r="GQ39" s="204"/>
      <c r="GR39" s="204"/>
      <c r="GS39" s="204"/>
      <c r="GT39" s="204"/>
      <c r="GU39" s="204"/>
      <c r="GV39" s="204"/>
      <c r="GW39" s="204"/>
      <c r="GX39" s="204"/>
      <c r="GY39" s="204"/>
      <c r="GZ39" s="204"/>
      <c r="HA39" s="204"/>
      <c r="HB39" s="204"/>
      <c r="HC39" s="204"/>
      <c r="HD39" s="204"/>
      <c r="HE39" s="204"/>
      <c r="HF39" s="204"/>
      <c r="HG39" s="204"/>
      <c r="HH39" s="204"/>
      <c r="HI39" s="204"/>
      <c r="HJ39" s="204"/>
      <c r="HK39" s="204"/>
      <c r="HL39" s="204"/>
      <c r="HM39" s="204"/>
      <c r="HN39" s="204"/>
      <c r="HO39" s="204"/>
      <c r="HP39" s="204"/>
      <c r="HQ39" s="204"/>
      <c r="HR39" s="204"/>
      <c r="HS39" s="204"/>
      <c r="HT39" s="204"/>
      <c r="HU39" s="204"/>
    </row>
    <row r="40" spans="1:229" ht="12" customHeight="1" thickBot="1" x14ac:dyDescent="0.3">
      <c r="A40" s="557"/>
      <c r="B40" s="557"/>
      <c r="C40" s="557"/>
      <c r="D40" s="541"/>
      <c r="E40" s="541"/>
      <c r="F40" s="541"/>
      <c r="G40" s="541"/>
      <c r="H40" s="541"/>
      <c r="I40" s="541"/>
      <c r="J40" s="541"/>
      <c r="K40" s="541"/>
      <c r="L40" s="541"/>
      <c r="M40" s="541"/>
      <c r="N40" s="541"/>
      <c r="O40" s="541"/>
      <c r="P40" s="541"/>
      <c r="Q40" s="541"/>
      <c r="R40" s="541"/>
      <c r="S40" s="541"/>
      <c r="T40" s="541"/>
      <c r="U40" s="541"/>
      <c r="V40" s="541"/>
      <c r="W40" s="541"/>
      <c r="X40" s="541"/>
      <c r="Y40" s="541"/>
      <c r="Z40" s="541"/>
      <c r="AA40" s="541"/>
      <c r="AB40" s="541"/>
      <c r="AC40" s="541"/>
      <c r="AD40" s="541"/>
      <c r="AE40" s="541"/>
      <c r="AF40" s="541"/>
      <c r="AG40" s="541"/>
      <c r="AH40" s="541"/>
      <c r="AI40" s="541"/>
      <c r="AJ40" s="541"/>
      <c r="AK40" s="541"/>
      <c r="AL40" s="541"/>
      <c r="AM40" s="541"/>
      <c r="AN40" s="548"/>
      <c r="AO40" s="549"/>
      <c r="AP40" s="549"/>
      <c r="AQ40" s="549"/>
      <c r="AR40" s="549"/>
      <c r="AS40" s="549"/>
      <c r="AT40" s="549"/>
      <c r="AU40" s="550"/>
      <c r="AV40" s="203"/>
      <c r="AW40" s="203"/>
      <c r="AX40" s="203"/>
      <c r="AY40" s="203"/>
      <c r="AZ40" s="203"/>
      <c r="BA40" s="203"/>
      <c r="BB40" s="203"/>
      <c r="BC40" s="203"/>
      <c r="BD40" s="203"/>
      <c r="BE40" s="203"/>
      <c r="BF40" s="203"/>
      <c r="BG40" s="203"/>
      <c r="BH40" s="204"/>
      <c r="BI40" s="204"/>
      <c r="BJ40" s="204"/>
      <c r="BK40" s="204"/>
      <c r="BL40" s="204"/>
      <c r="BM40" s="204"/>
      <c r="BN40" s="204"/>
      <c r="BO40" s="204"/>
      <c r="BP40" s="204"/>
      <c r="BQ40" s="204"/>
      <c r="BR40" s="204"/>
      <c r="BS40" s="204"/>
      <c r="BT40" s="204"/>
      <c r="BU40" s="204"/>
      <c r="BV40" s="204"/>
      <c r="BW40" s="204"/>
      <c r="BX40" s="204"/>
      <c r="BY40" s="204"/>
      <c r="BZ40" s="204"/>
      <c r="CA40" s="204"/>
      <c r="CB40" s="204"/>
      <c r="CC40" s="204"/>
      <c r="CD40" s="204"/>
      <c r="CE40" s="204"/>
      <c r="CF40" s="204"/>
      <c r="CG40" s="204"/>
      <c r="CH40" s="204"/>
      <c r="CI40" s="204"/>
      <c r="CJ40" s="204"/>
      <c r="CK40" s="204"/>
      <c r="CL40" s="204"/>
      <c r="CM40" s="204"/>
      <c r="CN40" s="204"/>
      <c r="CO40" s="204"/>
      <c r="CP40" s="204"/>
      <c r="CQ40" s="204"/>
      <c r="CR40" s="204"/>
      <c r="CS40" s="204"/>
      <c r="CT40" s="204"/>
      <c r="CU40" s="204"/>
      <c r="CV40" s="204"/>
      <c r="CW40" s="204"/>
      <c r="CX40" s="204"/>
      <c r="CY40" s="204"/>
      <c r="CZ40" s="204"/>
      <c r="DA40" s="204"/>
      <c r="DB40" s="204"/>
      <c r="DC40" s="204"/>
      <c r="DD40" s="204"/>
      <c r="DE40" s="204"/>
      <c r="DF40" s="204"/>
      <c r="DG40" s="204"/>
      <c r="DH40" s="204"/>
      <c r="DI40" s="204"/>
      <c r="DJ40" s="204"/>
      <c r="DK40" s="204"/>
      <c r="DL40" s="204"/>
      <c r="DM40" s="204"/>
      <c r="DN40" s="204"/>
      <c r="DO40" s="204"/>
      <c r="DP40" s="204"/>
      <c r="DQ40" s="204"/>
      <c r="DR40" s="204"/>
      <c r="DS40" s="204"/>
      <c r="DT40" s="204"/>
      <c r="DU40" s="204"/>
      <c r="DV40" s="204"/>
      <c r="DW40" s="204"/>
      <c r="DX40" s="204"/>
      <c r="DY40" s="204"/>
      <c r="DZ40" s="204"/>
      <c r="EA40" s="204"/>
      <c r="EB40" s="204"/>
      <c r="EC40" s="204"/>
      <c r="ED40" s="204"/>
      <c r="EE40" s="204"/>
      <c r="EF40" s="204"/>
      <c r="EG40" s="204"/>
      <c r="EH40" s="204"/>
      <c r="EI40" s="204"/>
      <c r="EJ40" s="204"/>
      <c r="EK40" s="204"/>
      <c r="EL40" s="204"/>
      <c r="EM40" s="204"/>
      <c r="EN40" s="204"/>
      <c r="EO40" s="204"/>
      <c r="EP40" s="204"/>
      <c r="EQ40" s="204"/>
      <c r="ER40" s="204"/>
      <c r="ES40" s="204"/>
      <c r="ET40" s="204"/>
      <c r="EU40" s="204"/>
      <c r="EV40" s="204"/>
      <c r="EW40" s="204"/>
      <c r="EX40" s="204"/>
      <c r="EY40" s="204"/>
      <c r="EZ40" s="204"/>
      <c r="FA40" s="204"/>
      <c r="FB40" s="204"/>
      <c r="FC40" s="204"/>
      <c r="FD40" s="204"/>
      <c r="FE40" s="204"/>
      <c r="FF40" s="204"/>
      <c r="FG40" s="204"/>
      <c r="FH40" s="204"/>
      <c r="FI40" s="204"/>
      <c r="FJ40" s="204"/>
      <c r="FK40" s="204"/>
      <c r="FL40" s="204"/>
      <c r="FM40" s="204"/>
      <c r="FN40" s="204"/>
      <c r="FO40" s="204"/>
      <c r="FP40" s="204"/>
      <c r="FQ40" s="204"/>
      <c r="FR40" s="204"/>
      <c r="FS40" s="204"/>
      <c r="FT40" s="204"/>
      <c r="FU40" s="204"/>
      <c r="FV40" s="204"/>
      <c r="FW40" s="204"/>
      <c r="FX40" s="204"/>
      <c r="FY40" s="204"/>
      <c r="FZ40" s="204"/>
      <c r="GA40" s="204"/>
      <c r="GB40" s="204"/>
      <c r="GC40" s="204"/>
      <c r="GD40" s="204"/>
      <c r="GE40" s="204"/>
      <c r="GF40" s="204"/>
      <c r="GG40" s="204"/>
      <c r="GH40" s="204"/>
      <c r="GI40" s="204"/>
      <c r="GJ40" s="204"/>
      <c r="GK40" s="204"/>
      <c r="GL40" s="204"/>
      <c r="GM40" s="204"/>
      <c r="GN40" s="204"/>
      <c r="GO40" s="204"/>
      <c r="GP40" s="204"/>
      <c r="GQ40" s="204"/>
      <c r="GR40" s="204"/>
      <c r="GS40" s="204"/>
      <c r="GT40" s="204"/>
      <c r="GU40" s="204"/>
      <c r="GV40" s="204"/>
      <c r="GW40" s="204"/>
      <c r="GX40" s="204"/>
      <c r="GY40" s="204"/>
      <c r="GZ40" s="204"/>
      <c r="HA40" s="204"/>
      <c r="HB40" s="204"/>
      <c r="HC40" s="204"/>
      <c r="HD40" s="204"/>
      <c r="HE40" s="204"/>
      <c r="HF40" s="204"/>
      <c r="HG40" s="204"/>
      <c r="HH40" s="204"/>
      <c r="HI40" s="204"/>
      <c r="HJ40" s="204"/>
      <c r="HK40" s="204"/>
      <c r="HL40" s="204"/>
      <c r="HM40" s="204"/>
      <c r="HN40" s="204"/>
      <c r="HO40" s="204"/>
      <c r="HP40" s="204"/>
      <c r="HQ40" s="204"/>
      <c r="HR40" s="204"/>
      <c r="HS40" s="204"/>
      <c r="HT40" s="204"/>
      <c r="HU40" s="204"/>
    </row>
    <row r="41" spans="1:229" ht="12" customHeight="1" thickTop="1" x14ac:dyDescent="0.25">
      <c r="AV41" s="203"/>
      <c r="AW41" s="203"/>
      <c r="AX41" s="203"/>
      <c r="AY41" s="203"/>
      <c r="AZ41" s="203"/>
      <c r="BA41" s="203"/>
      <c r="BB41" s="203"/>
      <c r="BC41" s="203"/>
      <c r="BD41" s="203"/>
      <c r="BE41" s="203"/>
      <c r="BF41" s="203"/>
      <c r="BG41" s="203"/>
      <c r="BH41" s="204"/>
      <c r="BI41" s="204"/>
      <c r="BJ41" s="204"/>
      <c r="BK41" s="204"/>
      <c r="BL41" s="204"/>
      <c r="BM41" s="204"/>
      <c r="BN41" s="204"/>
      <c r="BO41" s="204"/>
      <c r="BP41" s="204"/>
      <c r="BQ41" s="204"/>
      <c r="BR41" s="204"/>
      <c r="BS41" s="204"/>
      <c r="BT41" s="204"/>
      <c r="BU41" s="204"/>
      <c r="BV41" s="204"/>
      <c r="BW41" s="204"/>
      <c r="BX41" s="204"/>
      <c r="BY41" s="204"/>
      <c r="BZ41" s="204"/>
      <c r="CA41" s="204"/>
      <c r="CB41" s="204"/>
      <c r="CC41" s="204"/>
      <c r="CD41" s="204"/>
      <c r="CE41" s="204"/>
      <c r="CF41" s="204"/>
      <c r="CG41" s="204"/>
      <c r="CH41" s="204"/>
      <c r="CI41" s="204"/>
      <c r="CJ41" s="204"/>
      <c r="CK41" s="204"/>
      <c r="CL41" s="204"/>
      <c r="CM41" s="204"/>
      <c r="CN41" s="204"/>
      <c r="CO41" s="204"/>
      <c r="CP41" s="204"/>
      <c r="CQ41" s="204"/>
      <c r="CR41" s="204"/>
      <c r="CS41" s="204"/>
      <c r="CT41" s="204"/>
      <c r="CU41" s="204"/>
      <c r="CV41" s="204"/>
      <c r="CW41" s="204"/>
      <c r="CX41" s="204"/>
      <c r="CY41" s="204"/>
      <c r="CZ41" s="204"/>
      <c r="DA41" s="204"/>
      <c r="DB41" s="204"/>
      <c r="DC41" s="204"/>
      <c r="DD41" s="204"/>
      <c r="DE41" s="204"/>
      <c r="DF41" s="204"/>
      <c r="DG41" s="204"/>
      <c r="DH41" s="204"/>
      <c r="DI41" s="204"/>
      <c r="DJ41" s="204"/>
      <c r="DK41" s="204"/>
      <c r="DL41" s="204"/>
      <c r="DM41" s="204"/>
      <c r="DN41" s="204"/>
      <c r="DO41" s="204"/>
      <c r="DP41" s="204"/>
      <c r="DQ41" s="204"/>
      <c r="DR41" s="204"/>
      <c r="DS41" s="204"/>
      <c r="DT41" s="204"/>
      <c r="DU41" s="204"/>
      <c r="DV41" s="204"/>
      <c r="DW41" s="204"/>
      <c r="DX41" s="204"/>
      <c r="DY41" s="204"/>
      <c r="DZ41" s="204"/>
      <c r="EA41" s="204"/>
      <c r="EB41" s="204"/>
      <c r="EC41" s="204"/>
      <c r="ED41" s="204"/>
      <c r="EE41" s="204"/>
      <c r="EF41" s="204"/>
      <c r="EG41" s="204"/>
      <c r="EH41" s="204"/>
      <c r="EI41" s="204"/>
      <c r="EJ41" s="204"/>
      <c r="EK41" s="204"/>
      <c r="EL41" s="204"/>
      <c r="EM41" s="204"/>
      <c r="EN41" s="204"/>
      <c r="EO41" s="204"/>
      <c r="EP41" s="204"/>
      <c r="EQ41" s="204"/>
      <c r="ER41" s="204"/>
      <c r="ES41" s="204"/>
      <c r="ET41" s="204"/>
      <c r="EU41" s="204"/>
      <c r="EV41" s="204"/>
      <c r="EW41" s="204"/>
      <c r="EX41" s="204"/>
      <c r="EY41" s="204"/>
      <c r="EZ41" s="204"/>
      <c r="FA41" s="204"/>
      <c r="FB41" s="204"/>
      <c r="FC41" s="204"/>
      <c r="FD41" s="204"/>
      <c r="FE41" s="204"/>
      <c r="FF41" s="204"/>
      <c r="FG41" s="204"/>
      <c r="FH41" s="204"/>
      <c r="FI41" s="204"/>
      <c r="FJ41" s="204"/>
      <c r="FK41" s="204"/>
      <c r="FL41" s="204"/>
      <c r="FM41" s="204"/>
      <c r="FN41" s="204"/>
      <c r="FO41" s="204"/>
      <c r="FP41" s="204"/>
      <c r="FQ41" s="204"/>
      <c r="FR41" s="204"/>
      <c r="FS41" s="204"/>
      <c r="FT41" s="204"/>
      <c r="FU41" s="204"/>
      <c r="FV41" s="204"/>
      <c r="FW41" s="204"/>
      <c r="FX41" s="204"/>
      <c r="FY41" s="204"/>
      <c r="FZ41" s="204"/>
      <c r="GA41" s="204"/>
      <c r="GB41" s="204"/>
      <c r="GC41" s="204"/>
      <c r="GD41" s="204"/>
      <c r="GE41" s="204"/>
      <c r="GF41" s="204"/>
      <c r="GG41" s="204"/>
      <c r="GH41" s="204"/>
      <c r="GI41" s="204"/>
      <c r="GJ41" s="204"/>
      <c r="GK41" s="204"/>
      <c r="GL41" s="204"/>
      <c r="GM41" s="204"/>
      <c r="GN41" s="204"/>
      <c r="GO41" s="204"/>
      <c r="GP41" s="204"/>
      <c r="GQ41" s="204"/>
      <c r="GR41" s="204"/>
      <c r="GS41" s="204"/>
      <c r="GT41" s="204"/>
      <c r="GU41" s="204"/>
      <c r="GV41" s="204"/>
      <c r="GW41" s="204"/>
      <c r="GX41" s="204"/>
      <c r="GY41" s="204"/>
      <c r="GZ41" s="204"/>
      <c r="HA41" s="204"/>
      <c r="HB41" s="204"/>
      <c r="HC41" s="204"/>
      <c r="HD41" s="204"/>
      <c r="HE41" s="204"/>
      <c r="HF41" s="204"/>
      <c r="HG41" s="204"/>
      <c r="HH41" s="204"/>
      <c r="HI41" s="204"/>
      <c r="HJ41" s="204"/>
      <c r="HK41" s="204"/>
      <c r="HL41" s="204"/>
      <c r="HM41" s="204"/>
      <c r="HN41" s="204"/>
      <c r="HO41" s="204"/>
      <c r="HP41" s="204"/>
      <c r="HQ41" s="204"/>
      <c r="HR41" s="204"/>
      <c r="HS41" s="204"/>
      <c r="HT41" s="204"/>
      <c r="HU41" s="204"/>
    </row>
    <row r="42" spans="1:229" ht="12" customHeight="1" x14ac:dyDescent="0.25">
      <c r="AV42" s="203"/>
      <c r="AW42" s="203"/>
      <c r="AX42" s="203"/>
      <c r="AY42" s="203"/>
      <c r="AZ42" s="203"/>
      <c r="BA42" s="203"/>
      <c r="BB42" s="203"/>
      <c r="BC42" s="203"/>
      <c r="BD42" s="203"/>
      <c r="BE42" s="203"/>
      <c r="BF42" s="203"/>
      <c r="BG42" s="203"/>
      <c r="BH42" s="204"/>
      <c r="BI42" s="204"/>
      <c r="BJ42" s="204"/>
      <c r="BK42" s="204"/>
      <c r="BL42" s="204"/>
      <c r="BM42" s="204"/>
      <c r="BN42" s="204"/>
      <c r="BO42" s="204"/>
      <c r="BP42" s="204"/>
      <c r="BQ42" s="204"/>
      <c r="BR42" s="204"/>
      <c r="BS42" s="204"/>
      <c r="BT42" s="204"/>
      <c r="BU42" s="204"/>
      <c r="BV42" s="204"/>
      <c r="BW42" s="204"/>
      <c r="BX42" s="204"/>
      <c r="BY42" s="204"/>
      <c r="BZ42" s="204"/>
      <c r="CA42" s="204"/>
      <c r="CB42" s="204"/>
      <c r="CC42" s="204"/>
      <c r="CD42" s="204"/>
      <c r="CE42" s="204"/>
      <c r="CF42" s="204"/>
      <c r="CG42" s="204"/>
      <c r="CH42" s="204"/>
      <c r="CI42" s="204"/>
      <c r="CJ42" s="204"/>
      <c r="CK42" s="204"/>
      <c r="CL42" s="204"/>
      <c r="CM42" s="204"/>
      <c r="CN42" s="204"/>
      <c r="CO42" s="204"/>
      <c r="CP42" s="204"/>
      <c r="CQ42" s="204"/>
      <c r="CR42" s="204"/>
      <c r="CS42" s="204"/>
      <c r="CT42" s="204"/>
      <c r="CU42" s="204"/>
      <c r="CV42" s="204"/>
      <c r="CW42" s="204"/>
      <c r="CX42" s="204"/>
      <c r="CY42" s="204"/>
      <c r="CZ42" s="204"/>
      <c r="DA42" s="204"/>
      <c r="DB42" s="204"/>
      <c r="DC42" s="204"/>
      <c r="DD42" s="204"/>
      <c r="DE42" s="204"/>
      <c r="DF42" s="204"/>
      <c r="DG42" s="204"/>
      <c r="DH42" s="204"/>
      <c r="DI42" s="204"/>
      <c r="DJ42" s="204"/>
      <c r="DK42" s="204"/>
      <c r="DL42" s="204"/>
      <c r="DM42" s="204"/>
      <c r="DN42" s="204"/>
      <c r="DO42" s="204"/>
      <c r="DP42" s="204"/>
      <c r="DQ42" s="204"/>
      <c r="DR42" s="204"/>
      <c r="DS42" s="204"/>
      <c r="DT42" s="204"/>
      <c r="DU42" s="204"/>
      <c r="DV42" s="204"/>
      <c r="DW42" s="204"/>
      <c r="DX42" s="204"/>
      <c r="DY42" s="204"/>
      <c r="DZ42" s="204"/>
      <c r="EA42" s="204"/>
      <c r="EB42" s="204"/>
      <c r="EC42" s="204"/>
      <c r="ED42" s="204"/>
      <c r="EE42" s="204"/>
      <c r="EF42" s="204"/>
      <c r="EG42" s="204"/>
      <c r="EH42" s="204"/>
      <c r="EI42" s="204"/>
      <c r="EJ42" s="204"/>
      <c r="EK42" s="204"/>
      <c r="EL42" s="204"/>
      <c r="EM42" s="204"/>
      <c r="EN42" s="204"/>
      <c r="EO42" s="204"/>
      <c r="EP42" s="204"/>
      <c r="EQ42" s="204"/>
      <c r="ER42" s="204"/>
      <c r="ES42" s="204"/>
      <c r="ET42" s="204"/>
      <c r="EU42" s="204"/>
      <c r="EV42" s="204"/>
      <c r="EW42" s="204"/>
      <c r="EX42" s="204"/>
      <c r="EY42" s="204"/>
      <c r="EZ42" s="204"/>
      <c r="FA42" s="204"/>
      <c r="FB42" s="204"/>
      <c r="FC42" s="204"/>
      <c r="FD42" s="204"/>
      <c r="FE42" s="204"/>
      <c r="FF42" s="204"/>
      <c r="FG42" s="204"/>
      <c r="FH42" s="204"/>
      <c r="FI42" s="204"/>
      <c r="FJ42" s="204"/>
      <c r="FK42" s="204"/>
      <c r="FL42" s="204"/>
      <c r="FM42" s="204"/>
      <c r="FN42" s="204"/>
      <c r="FO42" s="204"/>
      <c r="FP42" s="204"/>
      <c r="FQ42" s="204"/>
      <c r="FR42" s="204"/>
      <c r="FS42" s="204"/>
      <c r="FT42" s="204"/>
      <c r="FU42" s="204"/>
      <c r="FV42" s="204"/>
      <c r="FW42" s="204"/>
      <c r="FX42" s="204"/>
      <c r="FY42" s="204"/>
      <c r="FZ42" s="204"/>
      <c r="GA42" s="204"/>
      <c r="GB42" s="204"/>
      <c r="GC42" s="204"/>
      <c r="GD42" s="204"/>
      <c r="GE42" s="204"/>
      <c r="GF42" s="204"/>
      <c r="GG42" s="204"/>
      <c r="GH42" s="204"/>
      <c r="GI42" s="204"/>
      <c r="GJ42" s="204"/>
      <c r="GK42" s="204"/>
      <c r="GL42" s="204"/>
      <c r="GM42" s="204"/>
      <c r="GN42" s="204"/>
      <c r="GO42" s="204"/>
      <c r="GP42" s="204"/>
      <c r="GQ42" s="204"/>
      <c r="GR42" s="204"/>
      <c r="GS42" s="204"/>
      <c r="GT42" s="204"/>
      <c r="GU42" s="204"/>
      <c r="GV42" s="204"/>
      <c r="GW42" s="204"/>
      <c r="GX42" s="204"/>
      <c r="GY42" s="204"/>
      <c r="GZ42" s="204"/>
      <c r="HA42" s="204"/>
      <c r="HB42" s="204"/>
      <c r="HC42" s="204"/>
      <c r="HD42" s="204"/>
      <c r="HE42" s="204"/>
      <c r="HF42" s="204"/>
      <c r="HG42" s="204"/>
      <c r="HH42" s="204"/>
      <c r="HI42" s="204"/>
      <c r="HJ42" s="204"/>
      <c r="HK42" s="204"/>
      <c r="HL42" s="204"/>
      <c r="HM42" s="204"/>
      <c r="HN42" s="204"/>
      <c r="HO42" s="204"/>
      <c r="HP42" s="204"/>
      <c r="HQ42" s="204"/>
      <c r="HR42" s="204"/>
      <c r="HS42" s="204"/>
      <c r="HT42" s="204"/>
      <c r="HU42" s="204"/>
    </row>
    <row r="43" spans="1:229" ht="12" customHeight="1" x14ac:dyDescent="0.25">
      <c r="D43" s="541" t="s">
        <v>842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41"/>
      <c r="AO43" s="541"/>
      <c r="AP43" s="541"/>
      <c r="AQ43" s="541"/>
      <c r="AR43" s="541"/>
      <c r="AS43" s="541"/>
      <c r="AT43" s="541"/>
      <c r="AU43" s="541"/>
      <c r="AV43" s="208"/>
      <c r="AW43" s="208"/>
      <c r="AX43" s="208"/>
      <c r="AY43" s="208"/>
      <c r="AZ43" s="208"/>
      <c r="BA43" s="208"/>
      <c r="BB43" s="208"/>
      <c r="BC43" s="208"/>
      <c r="BD43" s="203"/>
      <c r="BE43" s="203"/>
      <c r="BF43" s="203"/>
      <c r="BG43" s="203"/>
      <c r="BH43" s="204"/>
      <c r="BI43" s="204"/>
      <c r="BJ43" s="204"/>
      <c r="BK43" s="204"/>
      <c r="BL43" s="204"/>
      <c r="BM43" s="204"/>
      <c r="BN43" s="204"/>
      <c r="BO43" s="204"/>
      <c r="BP43" s="204"/>
      <c r="BQ43" s="204"/>
      <c r="BR43" s="204"/>
      <c r="BS43" s="204"/>
      <c r="BT43" s="204"/>
      <c r="BU43" s="204"/>
      <c r="BV43" s="204"/>
      <c r="BW43" s="204"/>
      <c r="BX43" s="204"/>
      <c r="BY43" s="204"/>
      <c r="BZ43" s="204"/>
      <c r="CA43" s="204"/>
      <c r="CB43" s="204"/>
      <c r="CC43" s="204"/>
      <c r="CD43" s="204"/>
      <c r="CE43" s="204"/>
      <c r="CF43" s="204"/>
      <c r="CG43" s="204"/>
      <c r="CH43" s="204"/>
      <c r="CI43" s="204"/>
      <c r="CJ43" s="204"/>
      <c r="CK43" s="204"/>
      <c r="CL43" s="204"/>
      <c r="CM43" s="204"/>
      <c r="CN43" s="204"/>
      <c r="CO43" s="204"/>
      <c r="CP43" s="204"/>
      <c r="CQ43" s="204"/>
      <c r="CR43" s="204"/>
      <c r="CS43" s="204"/>
      <c r="CT43" s="204"/>
      <c r="CU43" s="204"/>
      <c r="CV43" s="204"/>
      <c r="CW43" s="204"/>
      <c r="CX43" s="204"/>
      <c r="CY43" s="204"/>
      <c r="CZ43" s="204"/>
      <c r="DA43" s="204"/>
      <c r="DB43" s="204"/>
      <c r="DC43" s="204"/>
      <c r="DD43" s="204"/>
      <c r="DE43" s="204"/>
      <c r="DF43" s="204"/>
      <c r="DG43" s="204"/>
      <c r="DH43" s="204"/>
      <c r="DI43" s="204"/>
      <c r="DJ43" s="204"/>
      <c r="DK43" s="204"/>
      <c r="DL43" s="204"/>
      <c r="DM43" s="204"/>
      <c r="DN43" s="204"/>
      <c r="DO43" s="204"/>
      <c r="DP43" s="204"/>
      <c r="DQ43" s="204"/>
      <c r="DR43" s="204"/>
      <c r="DS43" s="204"/>
      <c r="DT43" s="204"/>
      <c r="DU43" s="204"/>
      <c r="DV43" s="204"/>
      <c r="DW43" s="204"/>
      <c r="DX43" s="204"/>
      <c r="DY43" s="204"/>
      <c r="DZ43" s="204"/>
      <c r="EA43" s="204"/>
      <c r="EB43" s="204"/>
      <c r="EC43" s="204"/>
      <c r="ED43" s="204"/>
      <c r="EE43" s="204"/>
      <c r="EF43" s="204"/>
      <c r="EG43" s="204"/>
      <c r="EH43" s="204"/>
      <c r="EI43" s="204"/>
      <c r="EJ43" s="204"/>
      <c r="EK43" s="204"/>
      <c r="EL43" s="204"/>
      <c r="EM43" s="204"/>
      <c r="EN43" s="204"/>
      <c r="EO43" s="204"/>
      <c r="EP43" s="204"/>
      <c r="EQ43" s="204"/>
      <c r="ER43" s="204"/>
      <c r="ES43" s="204"/>
      <c r="ET43" s="204"/>
      <c r="EU43" s="204"/>
      <c r="EV43" s="204"/>
      <c r="EW43" s="204"/>
      <c r="EX43" s="204"/>
      <c r="EY43" s="204"/>
      <c r="EZ43" s="204"/>
      <c r="FA43" s="204"/>
      <c r="FB43" s="204"/>
      <c r="FC43" s="204"/>
      <c r="FD43" s="204"/>
      <c r="FE43" s="204"/>
      <c r="FF43" s="204"/>
      <c r="FG43" s="204"/>
      <c r="FH43" s="204"/>
      <c r="FI43" s="204"/>
      <c r="FJ43" s="204"/>
      <c r="FK43" s="204"/>
      <c r="FL43" s="204"/>
      <c r="FM43" s="204"/>
      <c r="FN43" s="204"/>
      <c r="FO43" s="204"/>
      <c r="FP43" s="204"/>
      <c r="FQ43" s="204"/>
      <c r="FR43" s="204"/>
      <c r="FS43" s="204"/>
      <c r="FT43" s="204"/>
      <c r="FU43" s="204"/>
      <c r="FV43" s="204"/>
      <c r="FW43" s="204"/>
      <c r="FX43" s="204"/>
      <c r="FY43" s="204"/>
      <c r="FZ43" s="204"/>
      <c r="GA43" s="204"/>
      <c r="GB43" s="204"/>
      <c r="GC43" s="204"/>
      <c r="GD43" s="204"/>
      <c r="GE43" s="204"/>
      <c r="GF43" s="204"/>
      <c r="GG43" s="204"/>
      <c r="GH43" s="204"/>
      <c r="GI43" s="204"/>
      <c r="GJ43" s="204"/>
      <c r="GK43" s="204"/>
      <c r="GL43" s="204"/>
      <c r="GM43" s="204"/>
      <c r="GN43" s="204"/>
      <c r="GO43" s="204"/>
      <c r="GP43" s="204"/>
      <c r="GQ43" s="204"/>
      <c r="GR43" s="204"/>
      <c r="GS43" s="204"/>
      <c r="GT43" s="204"/>
      <c r="GU43" s="204"/>
      <c r="GV43" s="204"/>
      <c r="GW43" s="204"/>
      <c r="GX43" s="204"/>
      <c r="GY43" s="204"/>
      <c r="GZ43" s="204"/>
      <c r="HA43" s="204"/>
      <c r="HB43" s="204"/>
      <c r="HC43" s="204"/>
      <c r="HD43" s="204"/>
      <c r="HE43" s="204"/>
      <c r="HF43" s="204"/>
      <c r="HG43" s="204"/>
      <c r="HH43" s="204"/>
      <c r="HI43" s="204"/>
      <c r="HJ43" s="204"/>
      <c r="HK43" s="204"/>
      <c r="HL43" s="204"/>
      <c r="HM43" s="204"/>
      <c r="HN43" s="204"/>
      <c r="HO43" s="204"/>
      <c r="HP43" s="204"/>
      <c r="HQ43" s="204"/>
      <c r="HR43" s="204"/>
      <c r="HS43" s="204"/>
      <c r="HT43" s="204"/>
      <c r="HU43" s="204"/>
    </row>
    <row r="44" spans="1:229" ht="12" customHeight="1" x14ac:dyDescent="0.25">
      <c r="D44" s="541"/>
      <c r="E44" s="541"/>
      <c r="F44" s="541"/>
      <c r="G44" s="541"/>
      <c r="H44" s="541"/>
      <c r="I44" s="541"/>
      <c r="J44" s="541"/>
      <c r="K44" s="541"/>
      <c r="L44" s="541"/>
      <c r="M44" s="541"/>
      <c r="N44" s="541"/>
      <c r="O44" s="541"/>
      <c r="P44" s="541"/>
      <c r="Q44" s="541"/>
      <c r="R44" s="541"/>
      <c r="S44" s="541"/>
      <c r="T44" s="541"/>
      <c r="U44" s="541"/>
      <c r="V44" s="541"/>
      <c r="W44" s="541"/>
      <c r="X44" s="541"/>
      <c r="Y44" s="541"/>
      <c r="Z44" s="541"/>
      <c r="AA44" s="541"/>
      <c r="AB44" s="541"/>
      <c r="AC44" s="541"/>
      <c r="AD44" s="541"/>
      <c r="AE44" s="541"/>
      <c r="AF44" s="541"/>
      <c r="AG44" s="541"/>
      <c r="AH44" s="541"/>
      <c r="AI44" s="541"/>
      <c r="AJ44" s="541"/>
      <c r="AK44" s="541"/>
      <c r="AL44" s="541"/>
      <c r="AM44" s="541"/>
      <c r="AN44" s="541"/>
      <c r="AO44" s="541"/>
      <c r="AP44" s="541"/>
      <c r="AQ44" s="541"/>
      <c r="AR44" s="541"/>
      <c r="AS44" s="541"/>
      <c r="AT44" s="541"/>
      <c r="AU44" s="541"/>
      <c r="AV44" s="208"/>
      <c r="AW44" s="208"/>
      <c r="AX44" s="208"/>
      <c r="AY44" s="208"/>
      <c r="AZ44" s="208"/>
      <c r="BA44" s="208"/>
      <c r="BB44" s="208"/>
      <c r="BC44" s="208"/>
      <c r="BD44" s="203"/>
      <c r="BE44" s="203"/>
      <c r="BF44" s="203"/>
      <c r="BG44" s="203"/>
      <c r="BH44" s="204"/>
      <c r="BI44" s="204"/>
      <c r="BJ44" s="204"/>
      <c r="BK44" s="204"/>
      <c r="BL44" s="204"/>
      <c r="BM44" s="204"/>
      <c r="BN44" s="204"/>
      <c r="BO44" s="204"/>
      <c r="BP44" s="204"/>
      <c r="BQ44" s="204"/>
      <c r="BR44" s="204"/>
      <c r="BS44" s="204"/>
      <c r="BT44" s="204"/>
      <c r="BU44" s="204"/>
      <c r="BV44" s="204"/>
      <c r="BW44" s="204"/>
      <c r="BX44" s="204"/>
      <c r="BY44" s="204"/>
      <c r="BZ44" s="204"/>
      <c r="CA44" s="204"/>
      <c r="CB44" s="204"/>
      <c r="CC44" s="204"/>
      <c r="CD44" s="204"/>
      <c r="CE44" s="204"/>
      <c r="CF44" s="204"/>
      <c r="CG44" s="204"/>
      <c r="CH44" s="204"/>
      <c r="CI44" s="204"/>
      <c r="CJ44" s="204"/>
      <c r="CK44" s="204"/>
      <c r="CL44" s="204"/>
      <c r="CM44" s="204"/>
      <c r="CN44" s="204"/>
      <c r="CO44" s="204"/>
      <c r="CP44" s="204"/>
      <c r="CQ44" s="204"/>
      <c r="CR44" s="204"/>
      <c r="CS44" s="204"/>
      <c r="CT44" s="204"/>
      <c r="CU44" s="204"/>
      <c r="CV44" s="204"/>
      <c r="CW44" s="204"/>
      <c r="CX44" s="204"/>
      <c r="CY44" s="204"/>
      <c r="CZ44" s="204"/>
      <c r="DA44" s="204"/>
      <c r="DB44" s="204"/>
      <c r="DC44" s="204"/>
      <c r="DD44" s="204"/>
      <c r="DE44" s="204"/>
      <c r="DF44" s="204"/>
      <c r="DG44" s="204"/>
      <c r="DH44" s="204"/>
      <c r="DI44" s="204"/>
      <c r="DJ44" s="204"/>
      <c r="DK44" s="204"/>
      <c r="DL44" s="204"/>
      <c r="DM44" s="204"/>
      <c r="DN44" s="204"/>
      <c r="DO44" s="204"/>
      <c r="DP44" s="204"/>
      <c r="DQ44" s="204"/>
      <c r="DR44" s="204"/>
      <c r="DS44" s="204"/>
      <c r="DT44" s="204"/>
      <c r="DU44" s="204"/>
      <c r="DV44" s="204"/>
      <c r="DW44" s="204"/>
      <c r="DX44" s="204"/>
      <c r="DY44" s="204"/>
      <c r="DZ44" s="204"/>
      <c r="EA44" s="204"/>
      <c r="EB44" s="204"/>
      <c r="EC44" s="204"/>
      <c r="ED44" s="204"/>
      <c r="EE44" s="204"/>
      <c r="EF44" s="204"/>
      <c r="EG44" s="204"/>
      <c r="EH44" s="204"/>
      <c r="EI44" s="204"/>
      <c r="EJ44" s="204"/>
      <c r="EK44" s="204"/>
      <c r="EL44" s="204"/>
      <c r="EM44" s="204"/>
      <c r="EN44" s="204"/>
      <c r="EO44" s="204"/>
      <c r="EP44" s="204"/>
      <c r="EQ44" s="204"/>
      <c r="ER44" s="204"/>
      <c r="ES44" s="204"/>
      <c r="ET44" s="204"/>
      <c r="EU44" s="204"/>
      <c r="EV44" s="204"/>
      <c r="EW44" s="204"/>
      <c r="EX44" s="204"/>
      <c r="EY44" s="204"/>
      <c r="EZ44" s="204"/>
      <c r="FA44" s="204"/>
      <c r="FB44" s="204"/>
      <c r="FC44" s="204"/>
      <c r="FD44" s="204"/>
      <c r="FE44" s="204"/>
      <c r="FF44" s="204"/>
      <c r="FG44" s="204"/>
      <c r="FH44" s="204"/>
      <c r="FI44" s="204"/>
      <c r="FJ44" s="204"/>
      <c r="FK44" s="204"/>
      <c r="FL44" s="204"/>
      <c r="FM44" s="204"/>
      <c r="FN44" s="204"/>
      <c r="FO44" s="204"/>
      <c r="FP44" s="204"/>
      <c r="FQ44" s="204"/>
      <c r="FR44" s="204"/>
      <c r="FS44" s="204"/>
      <c r="FT44" s="204"/>
      <c r="FU44" s="204"/>
      <c r="FV44" s="204"/>
      <c r="FW44" s="204"/>
      <c r="FX44" s="204"/>
      <c r="FY44" s="204"/>
      <c r="FZ44" s="204"/>
      <c r="GA44" s="204"/>
      <c r="GB44" s="204"/>
      <c r="GC44" s="204"/>
      <c r="GD44" s="204"/>
      <c r="GE44" s="204"/>
      <c r="GF44" s="204"/>
      <c r="GG44" s="204"/>
      <c r="GH44" s="204"/>
      <c r="GI44" s="204"/>
      <c r="GJ44" s="204"/>
      <c r="GK44" s="204"/>
      <c r="GL44" s="204"/>
      <c r="GM44" s="204"/>
      <c r="GN44" s="204"/>
      <c r="GO44" s="204"/>
      <c r="GP44" s="204"/>
      <c r="GQ44" s="204"/>
      <c r="GR44" s="204"/>
      <c r="GS44" s="204"/>
      <c r="GT44" s="204"/>
      <c r="GU44" s="204"/>
      <c r="GV44" s="204"/>
      <c r="GW44" s="204"/>
      <c r="GX44" s="204"/>
      <c r="GY44" s="204"/>
      <c r="GZ44" s="204"/>
      <c r="HA44" s="204"/>
      <c r="HB44" s="204"/>
      <c r="HC44" s="204"/>
      <c r="HD44" s="204"/>
      <c r="HE44" s="204"/>
      <c r="HF44" s="204"/>
      <c r="HG44" s="204"/>
      <c r="HH44" s="204"/>
      <c r="HI44" s="204"/>
      <c r="HJ44" s="204"/>
      <c r="HK44" s="204"/>
      <c r="HL44" s="204"/>
      <c r="HM44" s="204"/>
      <c r="HN44" s="204"/>
      <c r="HO44" s="204"/>
      <c r="HP44" s="204"/>
      <c r="HQ44" s="204"/>
      <c r="HR44" s="204"/>
      <c r="HS44" s="204"/>
      <c r="HT44" s="204"/>
      <c r="HU44" s="204"/>
    </row>
    <row r="45" spans="1:229" ht="12" customHeight="1" x14ac:dyDescent="0.25">
      <c r="AV45" s="203"/>
      <c r="AW45" s="203"/>
      <c r="AX45" s="203"/>
      <c r="AY45" s="203"/>
      <c r="AZ45" s="203"/>
      <c r="BA45" s="203"/>
      <c r="BB45" s="203"/>
      <c r="BC45" s="203"/>
      <c r="BD45" s="203"/>
      <c r="BE45" s="203"/>
      <c r="BF45" s="203"/>
      <c r="BG45" s="203"/>
      <c r="BH45" s="204"/>
      <c r="BI45" s="204"/>
      <c r="BJ45" s="204"/>
      <c r="BK45" s="204"/>
      <c r="BL45" s="204"/>
      <c r="BM45" s="204"/>
      <c r="BN45" s="204"/>
      <c r="BO45" s="204"/>
      <c r="BP45" s="204"/>
      <c r="BQ45" s="204"/>
      <c r="BR45" s="204"/>
      <c r="BS45" s="204"/>
      <c r="BT45" s="204"/>
      <c r="BU45" s="204"/>
      <c r="BV45" s="204"/>
      <c r="BW45" s="204"/>
      <c r="BX45" s="204"/>
      <c r="BY45" s="204"/>
      <c r="BZ45" s="204"/>
      <c r="CA45" s="204"/>
      <c r="CB45" s="204"/>
      <c r="CC45" s="204"/>
      <c r="CD45" s="204"/>
      <c r="CE45" s="204"/>
      <c r="CF45" s="204"/>
      <c r="CG45" s="204"/>
      <c r="CH45" s="204"/>
      <c r="CI45" s="204"/>
      <c r="CJ45" s="204"/>
      <c r="CK45" s="204"/>
      <c r="CL45" s="204"/>
      <c r="CM45" s="204"/>
      <c r="CN45" s="204"/>
      <c r="CO45" s="204"/>
      <c r="CP45" s="204"/>
      <c r="CQ45" s="204"/>
      <c r="CR45" s="204"/>
      <c r="CS45" s="204"/>
      <c r="CT45" s="204"/>
      <c r="CU45" s="204"/>
      <c r="CV45" s="204"/>
      <c r="CW45" s="204"/>
      <c r="CX45" s="204"/>
      <c r="CY45" s="204"/>
      <c r="CZ45" s="204"/>
      <c r="DA45" s="204"/>
      <c r="DB45" s="204"/>
      <c r="DC45" s="204"/>
      <c r="DD45" s="204"/>
      <c r="DE45" s="204"/>
      <c r="DF45" s="204"/>
      <c r="DG45" s="204"/>
      <c r="DH45" s="204"/>
      <c r="DI45" s="204"/>
      <c r="DJ45" s="204"/>
      <c r="DK45" s="204"/>
      <c r="DL45" s="204"/>
      <c r="DM45" s="204"/>
      <c r="DN45" s="204"/>
      <c r="DO45" s="204"/>
      <c r="DP45" s="204"/>
      <c r="DQ45" s="204"/>
      <c r="DR45" s="204"/>
      <c r="DS45" s="204"/>
      <c r="DT45" s="204"/>
      <c r="DU45" s="204"/>
      <c r="DV45" s="204"/>
      <c r="DW45" s="204"/>
      <c r="DX45" s="204"/>
      <c r="DY45" s="204"/>
      <c r="DZ45" s="204"/>
      <c r="EA45" s="204"/>
      <c r="EB45" s="204"/>
      <c r="EC45" s="204"/>
      <c r="ED45" s="204"/>
      <c r="EE45" s="204"/>
      <c r="EF45" s="204"/>
      <c r="EG45" s="204"/>
      <c r="EH45" s="204"/>
      <c r="EI45" s="204"/>
      <c r="EJ45" s="204"/>
      <c r="EK45" s="204"/>
      <c r="EL45" s="204"/>
      <c r="EM45" s="204"/>
      <c r="EN45" s="204"/>
      <c r="EO45" s="204"/>
      <c r="EP45" s="204"/>
      <c r="EQ45" s="204"/>
      <c r="ER45" s="204"/>
      <c r="ES45" s="204"/>
      <c r="ET45" s="204"/>
      <c r="EU45" s="204"/>
      <c r="EV45" s="204"/>
      <c r="EW45" s="204"/>
      <c r="EX45" s="204"/>
      <c r="EY45" s="204"/>
      <c r="EZ45" s="204"/>
      <c r="FA45" s="204"/>
      <c r="FB45" s="204"/>
      <c r="FC45" s="204"/>
      <c r="FD45" s="204"/>
      <c r="FE45" s="204"/>
      <c r="FF45" s="204"/>
      <c r="FG45" s="204"/>
      <c r="FH45" s="204"/>
      <c r="FI45" s="204"/>
      <c r="FJ45" s="204"/>
      <c r="FK45" s="204"/>
      <c r="FL45" s="204"/>
      <c r="FM45" s="204"/>
      <c r="FN45" s="204"/>
      <c r="FO45" s="204"/>
      <c r="FP45" s="204"/>
      <c r="FQ45" s="204"/>
      <c r="FR45" s="204"/>
      <c r="FS45" s="204"/>
      <c r="FT45" s="204"/>
      <c r="FU45" s="204"/>
      <c r="FV45" s="204"/>
      <c r="FW45" s="204"/>
      <c r="FX45" s="204"/>
      <c r="FY45" s="204"/>
      <c r="FZ45" s="204"/>
      <c r="GA45" s="204"/>
      <c r="GB45" s="204"/>
      <c r="GC45" s="204"/>
      <c r="GD45" s="204"/>
      <c r="GE45" s="204"/>
      <c r="GF45" s="204"/>
      <c r="GG45" s="204"/>
      <c r="GH45" s="204"/>
      <c r="GI45" s="204"/>
      <c r="GJ45" s="204"/>
      <c r="GK45" s="204"/>
      <c r="GL45" s="204"/>
      <c r="GM45" s="204"/>
      <c r="GN45" s="204"/>
      <c r="GO45" s="204"/>
      <c r="GP45" s="204"/>
      <c r="GQ45" s="204"/>
      <c r="GR45" s="204"/>
      <c r="GS45" s="204"/>
      <c r="GT45" s="204"/>
      <c r="GU45" s="204"/>
      <c r="GV45" s="204"/>
      <c r="GW45" s="204"/>
      <c r="GX45" s="204"/>
      <c r="GY45" s="204"/>
      <c r="GZ45" s="204"/>
      <c r="HA45" s="204"/>
      <c r="HB45" s="204"/>
      <c r="HC45" s="204"/>
      <c r="HD45" s="204"/>
      <c r="HE45" s="204"/>
      <c r="HF45" s="204"/>
      <c r="HG45" s="204"/>
      <c r="HH45" s="204"/>
      <c r="HI45" s="204"/>
      <c r="HJ45" s="204"/>
      <c r="HK45" s="204"/>
      <c r="HL45" s="204"/>
      <c r="HM45" s="204"/>
      <c r="HN45" s="204"/>
      <c r="HO45" s="204"/>
      <c r="HP45" s="204"/>
      <c r="HQ45" s="204"/>
      <c r="HR45" s="204"/>
      <c r="HS45" s="204"/>
      <c r="HT45" s="204"/>
      <c r="HU45" s="204"/>
    </row>
    <row r="46" spans="1:229" ht="12" customHeight="1" x14ac:dyDescent="0.25">
      <c r="D46" s="589" t="s">
        <v>767</v>
      </c>
      <c r="E46" s="589"/>
      <c r="F46" s="589"/>
      <c r="G46" s="589"/>
      <c r="H46" s="589"/>
      <c r="I46" s="589"/>
      <c r="J46" s="589"/>
      <c r="K46" s="589"/>
      <c r="L46" s="589"/>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V46" s="203"/>
      <c r="AW46" s="203"/>
      <c r="AX46" s="203"/>
      <c r="AY46" s="203"/>
      <c r="AZ46" s="203"/>
      <c r="BA46" s="203"/>
      <c r="BB46" s="203"/>
      <c r="BC46" s="203"/>
      <c r="BD46" s="203"/>
      <c r="BE46" s="203"/>
      <c r="BF46" s="203"/>
      <c r="BG46" s="203"/>
      <c r="BH46" s="204"/>
      <c r="BI46" s="204"/>
      <c r="BJ46" s="204"/>
      <c r="BK46" s="204"/>
      <c r="BL46" s="204"/>
      <c r="BM46" s="204"/>
      <c r="BN46" s="204"/>
      <c r="BO46" s="204"/>
      <c r="BP46" s="204"/>
      <c r="BQ46" s="204"/>
      <c r="BR46" s="204"/>
      <c r="BS46" s="204"/>
      <c r="BT46" s="204"/>
      <c r="BU46" s="204"/>
      <c r="BV46" s="204"/>
      <c r="BW46" s="204"/>
      <c r="BX46" s="204"/>
      <c r="BY46" s="204"/>
      <c r="BZ46" s="204"/>
      <c r="CA46" s="204"/>
      <c r="CB46" s="204"/>
      <c r="CC46" s="204"/>
      <c r="CD46" s="204"/>
      <c r="CE46" s="204"/>
      <c r="CF46" s="204"/>
      <c r="CG46" s="204"/>
      <c r="CH46" s="204"/>
      <c r="CI46" s="204"/>
      <c r="CJ46" s="204"/>
      <c r="CK46" s="204"/>
      <c r="CL46" s="204"/>
      <c r="CM46" s="204"/>
      <c r="CN46" s="204"/>
      <c r="CO46" s="204"/>
      <c r="CP46" s="204"/>
      <c r="CQ46" s="204"/>
      <c r="CR46" s="204"/>
      <c r="CS46" s="204"/>
      <c r="CT46" s="204"/>
      <c r="CU46" s="204"/>
      <c r="CV46" s="204"/>
      <c r="CW46" s="204"/>
      <c r="CX46" s="204"/>
      <c r="CY46" s="204"/>
      <c r="CZ46" s="204"/>
      <c r="DA46" s="204"/>
      <c r="DB46" s="204"/>
      <c r="DC46" s="204"/>
      <c r="DD46" s="204"/>
      <c r="DE46" s="204"/>
      <c r="DF46" s="204"/>
      <c r="DG46" s="204"/>
      <c r="DH46" s="204"/>
      <c r="DI46" s="204"/>
      <c r="DJ46" s="204"/>
      <c r="DK46" s="204"/>
      <c r="DL46" s="204"/>
      <c r="DM46" s="204"/>
      <c r="DN46" s="204"/>
      <c r="DO46" s="204"/>
      <c r="DP46" s="204"/>
      <c r="DQ46" s="204"/>
      <c r="DR46" s="204"/>
      <c r="DS46" s="204"/>
      <c r="DT46" s="204"/>
      <c r="DU46" s="204"/>
      <c r="DV46" s="204"/>
      <c r="DW46" s="204"/>
      <c r="DX46" s="204"/>
      <c r="DY46" s="204"/>
      <c r="DZ46" s="204"/>
      <c r="EA46" s="204"/>
      <c r="EB46" s="204"/>
      <c r="EC46" s="204"/>
      <c r="ED46" s="204"/>
      <c r="EE46" s="204"/>
      <c r="EF46" s="204"/>
      <c r="EG46" s="204"/>
      <c r="EH46" s="204"/>
      <c r="EI46" s="204"/>
      <c r="EJ46" s="204"/>
      <c r="EK46" s="204"/>
      <c r="EL46" s="204"/>
      <c r="EM46" s="204"/>
      <c r="EN46" s="204"/>
      <c r="EO46" s="204"/>
      <c r="EP46" s="204"/>
      <c r="EQ46" s="204"/>
      <c r="ER46" s="204"/>
      <c r="ES46" s="204"/>
      <c r="ET46" s="204"/>
      <c r="EU46" s="204"/>
      <c r="EV46" s="204"/>
      <c r="EW46" s="204"/>
      <c r="EX46" s="204"/>
      <c r="EY46" s="204"/>
      <c r="EZ46" s="204"/>
      <c r="FA46" s="204"/>
      <c r="FB46" s="204"/>
      <c r="FC46" s="204"/>
      <c r="FD46" s="204"/>
      <c r="FE46" s="204"/>
      <c r="FF46" s="204"/>
      <c r="FG46" s="204"/>
      <c r="FH46" s="204"/>
      <c r="FI46" s="204"/>
      <c r="FJ46" s="204"/>
      <c r="FK46" s="204"/>
      <c r="FL46" s="204"/>
      <c r="FM46" s="204"/>
      <c r="FN46" s="204"/>
      <c r="FO46" s="204"/>
      <c r="FP46" s="204"/>
      <c r="FQ46" s="204"/>
      <c r="FR46" s="204"/>
      <c r="FS46" s="204"/>
      <c r="FT46" s="204"/>
      <c r="FU46" s="204"/>
      <c r="FV46" s="204"/>
      <c r="FW46" s="204"/>
      <c r="FX46" s="204"/>
      <c r="FY46" s="204"/>
      <c r="FZ46" s="204"/>
      <c r="GA46" s="204"/>
      <c r="GB46" s="204"/>
      <c r="GC46" s="204"/>
      <c r="GD46" s="204"/>
      <c r="GE46" s="204"/>
      <c r="GF46" s="204"/>
      <c r="GG46" s="204"/>
      <c r="GH46" s="204"/>
      <c r="GI46" s="204"/>
      <c r="GJ46" s="204"/>
      <c r="GK46" s="204"/>
      <c r="GL46" s="204"/>
      <c r="GM46" s="204"/>
      <c r="GN46" s="204"/>
      <c r="GO46" s="204"/>
      <c r="GP46" s="204"/>
      <c r="GQ46" s="204"/>
      <c r="GR46" s="204"/>
      <c r="GS46" s="204"/>
      <c r="GT46" s="204"/>
      <c r="GU46" s="204"/>
      <c r="GV46" s="204"/>
      <c r="GW46" s="204"/>
      <c r="GX46" s="204"/>
      <c r="GY46" s="204"/>
      <c r="GZ46" s="204"/>
      <c r="HA46" s="204"/>
      <c r="HB46" s="204"/>
      <c r="HC46" s="204"/>
      <c r="HD46" s="204"/>
      <c r="HE46" s="204"/>
      <c r="HF46" s="204"/>
      <c r="HG46" s="204"/>
      <c r="HH46" s="204"/>
      <c r="HI46" s="204"/>
      <c r="HJ46" s="204"/>
      <c r="HK46" s="204"/>
      <c r="HL46" s="204"/>
      <c r="HM46" s="204"/>
      <c r="HN46" s="204"/>
      <c r="HO46" s="204"/>
      <c r="HP46" s="204"/>
      <c r="HQ46" s="204"/>
      <c r="HR46" s="204"/>
      <c r="HS46" s="204"/>
      <c r="HT46" s="204"/>
      <c r="HU46" s="204"/>
    </row>
    <row r="47" spans="1:229" ht="12" customHeight="1" x14ac:dyDescent="0.25">
      <c r="S47" s="532" t="s">
        <v>190</v>
      </c>
      <c r="T47" s="532"/>
      <c r="U47" s="532"/>
      <c r="V47" s="532"/>
      <c r="W47" s="532"/>
      <c r="X47" s="532" t="str">
        <f>CONCATENATE("NB ",Table!G8)</f>
        <v>NB 2022</v>
      </c>
      <c r="Y47" s="532"/>
      <c r="Z47" s="532"/>
      <c r="AA47" s="532"/>
      <c r="AB47" s="532"/>
      <c r="AC47" s="532" t="str">
        <f>IF(Table!G11&gt;1,CONCATENATE("NB ",Table!G8+1),"")</f>
        <v/>
      </c>
      <c r="AD47" s="532"/>
      <c r="AE47" s="532"/>
      <c r="AF47" s="532"/>
      <c r="AG47" s="532"/>
      <c r="AH47" s="532" t="str">
        <f>IF(Table!G11&gt;2,CONCATENATE("NB ",Table!G8+2),"")</f>
        <v/>
      </c>
      <c r="AI47" s="532"/>
      <c r="AJ47" s="532"/>
      <c r="AK47" s="532"/>
      <c r="AL47" s="532"/>
      <c r="AM47" s="532" t="str">
        <f>IF(Table!G11&gt;3,CONCATENATE("NB ",Table!G8+3),"")</f>
        <v/>
      </c>
      <c r="AN47" s="532"/>
      <c r="AO47" s="532"/>
      <c r="AP47" s="532"/>
      <c r="AQ47" s="532"/>
      <c r="AR47" s="207" t="str">
        <f>IF(Table!T11&gt;1,CONCATENATE("NB ",Table!T8+1),"")</f>
        <v/>
      </c>
      <c r="AS47" s="532" t="str">
        <f>IF(Table!G11&gt;4,CONCATENATE("NB ",Table!G8+4),"")</f>
        <v/>
      </c>
      <c r="AT47" s="532"/>
      <c r="AU47" s="532"/>
      <c r="AV47" s="203"/>
      <c r="AW47" s="203"/>
      <c r="AX47" s="203"/>
      <c r="AY47" s="203"/>
      <c r="AZ47" s="203"/>
      <c r="BA47" s="203"/>
      <c r="BB47" s="203"/>
      <c r="BC47" s="203"/>
      <c r="BD47" s="203"/>
      <c r="BE47" s="203"/>
      <c r="BF47" s="203"/>
      <c r="BG47" s="203"/>
      <c r="BH47" s="204"/>
      <c r="BI47" s="204"/>
      <c r="BJ47" s="204"/>
      <c r="BK47" s="204"/>
      <c r="BL47" s="204"/>
      <c r="BM47" s="204"/>
      <c r="BN47" s="204"/>
      <c r="BO47" s="204"/>
      <c r="BP47" s="204"/>
      <c r="BQ47" s="204"/>
      <c r="BR47" s="204"/>
      <c r="BS47" s="204"/>
      <c r="BT47" s="204"/>
      <c r="BU47" s="204"/>
      <c r="BV47" s="204"/>
      <c r="BW47" s="204"/>
      <c r="BX47" s="204"/>
      <c r="BY47" s="204"/>
      <c r="BZ47" s="204"/>
      <c r="CA47" s="204"/>
      <c r="CB47" s="204"/>
      <c r="CC47" s="204"/>
      <c r="CD47" s="204"/>
      <c r="CE47" s="204"/>
      <c r="CF47" s="204"/>
      <c r="CG47" s="204"/>
      <c r="CH47" s="204"/>
      <c r="CI47" s="204"/>
      <c r="CJ47" s="204"/>
      <c r="CK47" s="204"/>
      <c r="CL47" s="204"/>
      <c r="CM47" s="204"/>
      <c r="CN47" s="204"/>
      <c r="CO47" s="204"/>
      <c r="CP47" s="204"/>
      <c r="CQ47" s="204"/>
      <c r="CR47" s="204"/>
      <c r="CS47" s="204"/>
      <c r="CT47" s="204"/>
      <c r="CU47" s="204"/>
      <c r="CV47" s="204"/>
      <c r="CW47" s="204"/>
      <c r="CX47" s="204"/>
      <c r="CY47" s="204"/>
      <c r="CZ47" s="204"/>
      <c r="DA47" s="204"/>
      <c r="DB47" s="204"/>
      <c r="DC47" s="204"/>
      <c r="DD47" s="204"/>
      <c r="DE47" s="204"/>
      <c r="DF47" s="204"/>
      <c r="DG47" s="204"/>
      <c r="DH47" s="204"/>
      <c r="DI47" s="204"/>
      <c r="DJ47" s="204"/>
      <c r="DK47" s="204"/>
      <c r="DL47" s="204"/>
      <c r="DM47" s="204"/>
      <c r="DN47" s="204"/>
      <c r="DO47" s="204"/>
      <c r="DP47" s="204"/>
      <c r="DQ47" s="204"/>
      <c r="DR47" s="204"/>
      <c r="DS47" s="204"/>
      <c r="DT47" s="204"/>
      <c r="DU47" s="204"/>
      <c r="DV47" s="204"/>
      <c r="DW47" s="204"/>
      <c r="DX47" s="204"/>
      <c r="DY47" s="204"/>
      <c r="DZ47" s="204"/>
      <c r="EA47" s="204"/>
      <c r="EB47" s="204"/>
      <c r="EC47" s="204"/>
      <c r="ED47" s="204"/>
      <c r="EE47" s="204"/>
      <c r="EF47" s="204"/>
      <c r="EG47" s="204"/>
      <c r="EH47" s="204"/>
      <c r="EI47" s="204"/>
      <c r="EJ47" s="204"/>
      <c r="EK47" s="204"/>
      <c r="EL47" s="204"/>
      <c r="EM47" s="204"/>
      <c r="EN47" s="204"/>
      <c r="EO47" s="204"/>
      <c r="EP47" s="204"/>
      <c r="EQ47" s="204"/>
      <c r="ER47" s="204"/>
      <c r="ES47" s="204"/>
      <c r="ET47" s="204"/>
      <c r="EU47" s="204"/>
      <c r="EV47" s="204"/>
      <c r="EW47" s="204"/>
      <c r="EX47" s="204"/>
      <c r="EY47" s="204"/>
      <c r="EZ47" s="204"/>
      <c r="FA47" s="204"/>
      <c r="FB47" s="204"/>
      <c r="FC47" s="204"/>
      <c r="FD47" s="204"/>
      <c r="FE47" s="204"/>
      <c r="FF47" s="204"/>
      <c r="FG47" s="204"/>
      <c r="FH47" s="204"/>
      <c r="FI47" s="204"/>
      <c r="FJ47" s="204"/>
      <c r="FK47" s="204"/>
      <c r="FL47" s="204"/>
      <c r="FM47" s="204"/>
      <c r="FN47" s="204"/>
      <c r="FO47" s="204"/>
      <c r="FP47" s="204"/>
      <c r="FQ47" s="204"/>
      <c r="FR47" s="204"/>
      <c r="FS47" s="204"/>
      <c r="FT47" s="204"/>
      <c r="FU47" s="204"/>
      <c r="FV47" s="204"/>
      <c r="FW47" s="204"/>
      <c r="FX47" s="204"/>
      <c r="FY47" s="204"/>
      <c r="FZ47" s="204"/>
      <c r="GA47" s="204"/>
      <c r="GB47" s="204"/>
      <c r="GC47" s="204"/>
      <c r="GD47" s="204"/>
      <c r="GE47" s="204"/>
      <c r="GF47" s="204"/>
      <c r="GG47" s="204"/>
      <c r="GH47" s="204"/>
      <c r="GI47" s="204"/>
      <c r="GJ47" s="204"/>
      <c r="GK47" s="204"/>
      <c r="GL47" s="204"/>
      <c r="GM47" s="204"/>
      <c r="GN47" s="204"/>
      <c r="GO47" s="204"/>
      <c r="GP47" s="204"/>
      <c r="GQ47" s="204"/>
      <c r="GR47" s="204"/>
      <c r="GS47" s="204"/>
      <c r="GT47" s="204"/>
      <c r="GU47" s="204"/>
      <c r="GV47" s="204"/>
      <c r="GW47" s="204"/>
      <c r="GX47" s="204"/>
      <c r="GY47" s="204"/>
      <c r="GZ47" s="204"/>
      <c r="HA47" s="204"/>
      <c r="HB47" s="204"/>
      <c r="HC47" s="204"/>
      <c r="HD47" s="204"/>
      <c r="HE47" s="204"/>
      <c r="HF47" s="204"/>
      <c r="HG47" s="204"/>
      <c r="HH47" s="204"/>
      <c r="HI47" s="204"/>
      <c r="HJ47" s="204"/>
      <c r="HK47" s="204"/>
      <c r="HL47" s="204"/>
      <c r="HM47" s="204"/>
      <c r="HN47" s="204"/>
      <c r="HO47" s="204"/>
      <c r="HP47" s="204"/>
      <c r="HQ47" s="204"/>
      <c r="HR47" s="204"/>
      <c r="HS47" s="204"/>
      <c r="HT47" s="204"/>
      <c r="HU47" s="204"/>
    </row>
    <row r="48" spans="1:229" ht="12" customHeight="1" x14ac:dyDescent="0.25">
      <c r="S48" s="532"/>
      <c r="T48" s="532"/>
      <c r="U48" s="532"/>
      <c r="V48" s="532"/>
      <c r="W48" s="532"/>
      <c r="X48" s="532"/>
      <c r="Y48" s="532"/>
      <c r="Z48" s="532"/>
      <c r="AA48" s="532"/>
      <c r="AB48" s="532"/>
      <c r="AC48" s="532"/>
      <c r="AD48" s="532"/>
      <c r="AE48" s="532"/>
      <c r="AF48" s="532"/>
      <c r="AG48" s="532"/>
      <c r="AH48" s="532"/>
      <c r="AI48" s="532"/>
      <c r="AJ48" s="532"/>
      <c r="AK48" s="532"/>
      <c r="AL48" s="532"/>
      <c r="AM48" s="532"/>
      <c r="AN48" s="532"/>
      <c r="AO48" s="532"/>
      <c r="AP48" s="532"/>
      <c r="AQ48" s="532"/>
      <c r="AR48" s="207"/>
      <c r="AS48" s="532"/>
      <c r="AT48" s="532"/>
      <c r="AU48" s="532"/>
      <c r="AV48" s="203"/>
      <c r="AW48" s="203"/>
      <c r="AX48" s="203"/>
      <c r="AY48" s="203"/>
      <c r="AZ48" s="203"/>
      <c r="BA48" s="203"/>
      <c r="BB48" s="203"/>
      <c r="BC48" s="203"/>
      <c r="BD48" s="203"/>
      <c r="BE48" s="203"/>
      <c r="BF48" s="203"/>
      <c r="BG48" s="203"/>
      <c r="BH48" s="204"/>
      <c r="BI48" s="204"/>
      <c r="BJ48" s="204"/>
      <c r="BK48" s="204"/>
      <c r="BL48" s="204"/>
      <c r="BM48" s="204"/>
      <c r="BN48" s="204"/>
      <c r="BO48" s="204"/>
      <c r="BP48" s="204"/>
      <c r="BQ48" s="204"/>
      <c r="BR48" s="204"/>
      <c r="BS48" s="204"/>
      <c r="BT48" s="204"/>
      <c r="BU48" s="204"/>
      <c r="BV48" s="204"/>
      <c r="BW48" s="204"/>
      <c r="BX48" s="204"/>
      <c r="BY48" s="204"/>
      <c r="BZ48" s="204"/>
      <c r="CA48" s="204"/>
      <c r="CB48" s="204"/>
      <c r="CC48" s="204"/>
      <c r="CD48" s="204"/>
      <c r="CE48" s="204"/>
      <c r="CF48" s="204"/>
      <c r="CG48" s="204"/>
      <c r="CH48" s="204"/>
      <c r="CI48" s="204"/>
      <c r="CJ48" s="204"/>
      <c r="CK48" s="204"/>
      <c r="CL48" s="204"/>
      <c r="CM48" s="204"/>
      <c r="CN48" s="204"/>
      <c r="CO48" s="204"/>
      <c r="CP48" s="204"/>
      <c r="CQ48" s="204"/>
      <c r="CR48" s="204"/>
      <c r="CS48" s="204"/>
      <c r="CT48" s="204"/>
      <c r="CU48" s="204"/>
      <c r="CV48" s="204"/>
      <c r="CW48" s="204"/>
      <c r="CX48" s="204"/>
      <c r="CY48" s="204"/>
      <c r="CZ48" s="204"/>
      <c r="DA48" s="204"/>
      <c r="DB48" s="204"/>
      <c r="DC48" s="204"/>
      <c r="DD48" s="204"/>
      <c r="DE48" s="204"/>
      <c r="DF48" s="204"/>
      <c r="DG48" s="204"/>
      <c r="DH48" s="204"/>
      <c r="DI48" s="204"/>
      <c r="DJ48" s="204"/>
      <c r="DK48" s="204"/>
      <c r="DL48" s="204"/>
      <c r="DM48" s="204"/>
      <c r="DN48" s="204"/>
      <c r="DO48" s="204"/>
      <c r="DP48" s="204"/>
      <c r="DQ48" s="204"/>
      <c r="DR48" s="204"/>
      <c r="DS48" s="204"/>
      <c r="DT48" s="204"/>
      <c r="DU48" s="204"/>
      <c r="DV48" s="204"/>
      <c r="DW48" s="204"/>
      <c r="DX48" s="204"/>
      <c r="DY48" s="204"/>
      <c r="DZ48" s="204"/>
      <c r="EA48" s="204"/>
      <c r="EB48" s="204"/>
      <c r="EC48" s="204"/>
      <c r="ED48" s="204"/>
      <c r="EE48" s="204"/>
      <c r="EF48" s="204"/>
      <c r="EG48" s="204"/>
      <c r="EH48" s="204"/>
      <c r="EI48" s="204"/>
      <c r="EJ48" s="204"/>
      <c r="EK48" s="204"/>
      <c r="EL48" s="204"/>
      <c r="EM48" s="204"/>
      <c r="EN48" s="204"/>
      <c r="EO48" s="204"/>
      <c r="EP48" s="204"/>
      <c r="EQ48" s="204"/>
      <c r="ER48" s="204"/>
      <c r="ES48" s="204"/>
      <c r="ET48" s="204"/>
      <c r="EU48" s="204"/>
      <c r="EV48" s="204"/>
      <c r="EW48" s="204"/>
      <c r="EX48" s="204"/>
      <c r="EY48" s="204"/>
      <c r="EZ48" s="204"/>
      <c r="FA48" s="204"/>
      <c r="FB48" s="204"/>
      <c r="FC48" s="204"/>
      <c r="FD48" s="204"/>
      <c r="FE48" s="204"/>
      <c r="FF48" s="204"/>
      <c r="FG48" s="204"/>
      <c r="FH48" s="204"/>
      <c r="FI48" s="204"/>
      <c r="FJ48" s="204"/>
      <c r="FK48" s="204"/>
      <c r="FL48" s="204"/>
      <c r="FM48" s="204"/>
      <c r="FN48" s="204"/>
      <c r="FO48" s="204"/>
      <c r="FP48" s="204"/>
      <c r="FQ48" s="204"/>
      <c r="FR48" s="204"/>
      <c r="FS48" s="204"/>
      <c r="FT48" s="204"/>
      <c r="FU48" s="204"/>
      <c r="FV48" s="204"/>
      <c r="FW48" s="204"/>
      <c r="FX48" s="204"/>
      <c r="FY48" s="204"/>
      <c r="FZ48" s="204"/>
      <c r="GA48" s="204"/>
      <c r="GB48" s="204"/>
      <c r="GC48" s="204"/>
      <c r="GD48" s="204"/>
      <c r="GE48" s="204"/>
      <c r="GF48" s="204"/>
      <c r="GG48" s="204"/>
      <c r="GH48" s="204"/>
      <c r="GI48" s="204"/>
      <c r="GJ48" s="204"/>
      <c r="GK48" s="204"/>
      <c r="GL48" s="204"/>
      <c r="GM48" s="204"/>
      <c r="GN48" s="204"/>
      <c r="GO48" s="204"/>
      <c r="GP48" s="204"/>
      <c r="GQ48" s="204"/>
      <c r="GR48" s="204"/>
      <c r="GS48" s="204"/>
      <c r="GT48" s="204"/>
      <c r="GU48" s="204"/>
      <c r="GV48" s="204"/>
      <c r="GW48" s="204"/>
      <c r="GX48" s="204"/>
      <c r="GY48" s="204"/>
      <c r="GZ48" s="204"/>
      <c r="HA48" s="204"/>
      <c r="HB48" s="204"/>
      <c r="HC48" s="204"/>
      <c r="HD48" s="204"/>
      <c r="HE48" s="204"/>
      <c r="HF48" s="204"/>
      <c r="HG48" s="204"/>
      <c r="HH48" s="204"/>
      <c r="HI48" s="204"/>
      <c r="HJ48" s="204"/>
      <c r="HK48" s="204"/>
      <c r="HL48" s="204"/>
      <c r="HM48" s="204"/>
      <c r="HN48" s="204"/>
      <c r="HO48" s="204"/>
      <c r="HP48" s="204"/>
      <c r="HQ48" s="204"/>
      <c r="HR48" s="204"/>
      <c r="HS48" s="204"/>
      <c r="HT48" s="204"/>
      <c r="HU48" s="204"/>
    </row>
    <row r="49" spans="5:229" ht="12" customHeight="1" thickBot="1" x14ac:dyDescent="0.3">
      <c r="AV49" s="203"/>
      <c r="AW49" s="203"/>
      <c r="AX49" s="203"/>
      <c r="AY49" s="203"/>
      <c r="AZ49" s="203"/>
      <c r="BA49" s="203"/>
      <c r="BB49" s="203"/>
      <c r="BC49" s="203"/>
      <c r="BD49" s="203"/>
      <c r="BE49" s="203"/>
      <c r="BF49" s="203"/>
      <c r="BG49" s="203"/>
      <c r="BH49" s="204"/>
      <c r="BI49" s="204"/>
      <c r="BJ49" s="204"/>
      <c r="BK49" s="204"/>
      <c r="BL49" s="204"/>
      <c r="BM49" s="204"/>
      <c r="BN49" s="204"/>
      <c r="BO49" s="204"/>
      <c r="BP49" s="204"/>
      <c r="BQ49" s="204"/>
      <c r="BR49" s="204"/>
      <c r="BS49" s="204"/>
      <c r="BT49" s="204"/>
      <c r="BU49" s="204"/>
      <c r="BV49" s="204"/>
      <c r="BW49" s="204"/>
      <c r="BX49" s="204"/>
      <c r="BY49" s="204"/>
      <c r="BZ49" s="204"/>
      <c r="CA49" s="204"/>
      <c r="CB49" s="204"/>
      <c r="CC49" s="204"/>
      <c r="CD49" s="204"/>
      <c r="CE49" s="204"/>
      <c r="CF49" s="204"/>
      <c r="CG49" s="204"/>
      <c r="CH49" s="204"/>
      <c r="CI49" s="204"/>
      <c r="CJ49" s="204"/>
      <c r="CK49" s="204"/>
      <c r="CL49" s="204"/>
      <c r="CM49" s="204"/>
      <c r="CN49" s="204"/>
      <c r="CO49" s="204"/>
      <c r="CP49" s="204"/>
      <c r="CQ49" s="204"/>
      <c r="CR49" s="204"/>
      <c r="CS49" s="204"/>
      <c r="CT49" s="204"/>
      <c r="CU49" s="204"/>
      <c r="CV49" s="204"/>
      <c r="CW49" s="204"/>
      <c r="CX49" s="204"/>
      <c r="CY49" s="204"/>
      <c r="CZ49" s="204"/>
      <c r="DA49" s="204"/>
      <c r="DB49" s="204"/>
      <c r="DC49" s="204"/>
      <c r="DD49" s="204"/>
      <c r="DE49" s="204"/>
      <c r="DF49" s="204"/>
      <c r="DG49" s="204"/>
      <c r="DH49" s="204"/>
      <c r="DI49" s="204"/>
      <c r="DJ49" s="204"/>
      <c r="DK49" s="204"/>
      <c r="DL49" s="204"/>
      <c r="DM49" s="204"/>
      <c r="DN49" s="204"/>
      <c r="DO49" s="204"/>
      <c r="DP49" s="204"/>
      <c r="DQ49" s="204"/>
      <c r="DR49" s="204"/>
      <c r="DS49" s="204"/>
      <c r="DT49" s="204"/>
      <c r="DU49" s="204"/>
      <c r="DV49" s="204"/>
      <c r="DW49" s="204"/>
      <c r="DX49" s="204"/>
      <c r="DY49" s="204"/>
      <c r="DZ49" s="204"/>
      <c r="EA49" s="204"/>
      <c r="EB49" s="204"/>
      <c r="EC49" s="204"/>
      <c r="ED49" s="204"/>
      <c r="EE49" s="204"/>
      <c r="EF49" s="204"/>
      <c r="EG49" s="204"/>
      <c r="EH49" s="204"/>
      <c r="EI49" s="204"/>
      <c r="EJ49" s="204"/>
      <c r="EK49" s="204"/>
      <c r="EL49" s="204"/>
      <c r="EM49" s="204"/>
      <c r="EN49" s="204"/>
      <c r="EO49" s="204"/>
      <c r="EP49" s="204"/>
      <c r="EQ49" s="204"/>
      <c r="ER49" s="204"/>
      <c r="ES49" s="204"/>
      <c r="ET49" s="204"/>
      <c r="EU49" s="204"/>
      <c r="EV49" s="204"/>
      <c r="EW49" s="204"/>
      <c r="EX49" s="204"/>
      <c r="EY49" s="204"/>
      <c r="EZ49" s="204"/>
      <c r="FA49" s="204"/>
      <c r="FB49" s="204"/>
      <c r="FC49" s="204"/>
      <c r="FD49" s="204"/>
      <c r="FE49" s="204"/>
      <c r="FF49" s="204"/>
      <c r="FG49" s="204"/>
      <c r="FH49" s="204"/>
      <c r="FI49" s="204"/>
      <c r="FJ49" s="204"/>
      <c r="FK49" s="204"/>
      <c r="FL49" s="204"/>
      <c r="FM49" s="204"/>
      <c r="FN49" s="204"/>
      <c r="FO49" s="204"/>
      <c r="FP49" s="204"/>
      <c r="FQ49" s="204"/>
      <c r="FR49" s="204"/>
      <c r="FS49" s="204"/>
      <c r="FT49" s="204"/>
      <c r="FU49" s="204"/>
      <c r="FV49" s="204"/>
      <c r="FW49" s="204"/>
      <c r="FX49" s="204"/>
      <c r="FY49" s="204"/>
      <c r="FZ49" s="204"/>
      <c r="GA49" s="204"/>
      <c r="GB49" s="204"/>
      <c r="GC49" s="204"/>
      <c r="GD49" s="204"/>
      <c r="GE49" s="204"/>
      <c r="GF49" s="204"/>
      <c r="GG49" s="204"/>
      <c r="GH49" s="204"/>
      <c r="GI49" s="204"/>
      <c r="GJ49" s="204"/>
      <c r="GK49" s="204"/>
      <c r="GL49" s="204"/>
      <c r="GM49" s="204"/>
      <c r="GN49" s="204"/>
      <c r="GO49" s="204"/>
      <c r="GP49" s="204"/>
      <c r="GQ49" s="204"/>
      <c r="GR49" s="204"/>
      <c r="GS49" s="204"/>
      <c r="GT49" s="204"/>
      <c r="GU49" s="204"/>
      <c r="GV49" s="204"/>
      <c r="GW49" s="204"/>
      <c r="GX49" s="204"/>
      <c r="GY49" s="204"/>
      <c r="GZ49" s="204"/>
      <c r="HA49" s="204"/>
      <c r="HB49" s="204"/>
      <c r="HC49" s="204"/>
      <c r="HD49" s="204"/>
      <c r="HE49" s="204"/>
      <c r="HF49" s="204"/>
      <c r="HG49" s="204"/>
      <c r="HH49" s="204"/>
      <c r="HI49" s="204"/>
      <c r="HJ49" s="204"/>
      <c r="HK49" s="204"/>
      <c r="HL49" s="204"/>
      <c r="HM49" s="204"/>
      <c r="HN49" s="204"/>
      <c r="HO49" s="204"/>
      <c r="HP49" s="204"/>
      <c r="HQ49" s="204"/>
      <c r="HR49" s="204"/>
      <c r="HS49" s="204"/>
      <c r="HT49" s="204"/>
      <c r="HU49" s="204"/>
    </row>
    <row r="50" spans="5:229" ht="12" customHeight="1" x14ac:dyDescent="0.25">
      <c r="E50" s="526" t="s">
        <v>809</v>
      </c>
      <c r="F50" s="527"/>
      <c r="G50" s="527"/>
      <c r="H50" s="527"/>
      <c r="I50" s="527"/>
      <c r="J50" s="527"/>
      <c r="K50" s="527"/>
      <c r="L50" s="527"/>
      <c r="M50" s="527"/>
      <c r="N50" s="527"/>
      <c r="O50" s="527"/>
      <c r="P50" s="527"/>
      <c r="Q50" s="528"/>
      <c r="T50" s="551">
        <f>Y50+AD50+AI50+AN50+AS50</f>
        <v>0</v>
      </c>
      <c r="U50" s="552"/>
      <c r="V50" s="553"/>
      <c r="W50" s="209"/>
      <c r="X50" s="209"/>
      <c r="Y50" s="520"/>
      <c r="Z50" s="521"/>
      <c r="AA50" s="522"/>
      <c r="AB50" s="209"/>
      <c r="AC50" s="209"/>
      <c r="AD50" s="520"/>
      <c r="AE50" s="521"/>
      <c r="AF50" s="522"/>
      <c r="AG50" s="209"/>
      <c r="AH50" s="209"/>
      <c r="AI50" s="520"/>
      <c r="AJ50" s="521"/>
      <c r="AK50" s="522"/>
      <c r="AL50" s="209"/>
      <c r="AM50" s="209"/>
      <c r="AN50" s="520"/>
      <c r="AO50" s="521"/>
      <c r="AP50" s="522"/>
      <c r="AQ50" s="209"/>
      <c r="AR50" s="209"/>
      <c r="AS50" s="520"/>
      <c r="AT50" s="521"/>
      <c r="AU50" s="522"/>
      <c r="AV50" s="203"/>
      <c r="AW50" s="203"/>
      <c r="AX50" s="203"/>
      <c r="AY50" s="203"/>
      <c r="AZ50" s="203"/>
      <c r="BA50" s="203"/>
      <c r="BB50" s="203"/>
      <c r="BC50" s="203"/>
      <c r="BD50" s="203"/>
      <c r="BE50" s="203"/>
      <c r="BF50" s="203"/>
      <c r="BG50" s="203"/>
      <c r="BH50" s="204"/>
      <c r="BI50" s="204"/>
      <c r="BJ50" s="204"/>
      <c r="BK50" s="204"/>
      <c r="BL50" s="204"/>
      <c r="BM50" s="204"/>
      <c r="BN50" s="204"/>
      <c r="BO50" s="204"/>
      <c r="BP50" s="204"/>
      <c r="BQ50" s="204"/>
      <c r="BR50" s="204"/>
      <c r="BS50" s="204"/>
      <c r="BT50" s="204"/>
      <c r="BU50" s="204"/>
      <c r="BV50" s="204"/>
      <c r="BW50" s="204"/>
      <c r="BX50" s="204"/>
      <c r="BY50" s="204"/>
      <c r="BZ50" s="204"/>
      <c r="CA50" s="204"/>
      <c r="CB50" s="204"/>
      <c r="CC50" s="204"/>
      <c r="CD50" s="204"/>
      <c r="CE50" s="204"/>
      <c r="CF50" s="204"/>
      <c r="CG50" s="204"/>
      <c r="CH50" s="204"/>
      <c r="CI50" s="204"/>
      <c r="CJ50" s="204"/>
      <c r="CK50" s="204"/>
      <c r="CL50" s="204"/>
      <c r="CM50" s="204"/>
      <c r="CN50" s="204"/>
      <c r="CO50" s="204"/>
      <c r="CP50" s="204"/>
      <c r="CQ50" s="204"/>
      <c r="CR50" s="204"/>
      <c r="CS50" s="204"/>
      <c r="CT50" s="204"/>
      <c r="CU50" s="204"/>
      <c r="CV50" s="204"/>
      <c r="CW50" s="204"/>
      <c r="CX50" s="204"/>
      <c r="CY50" s="204"/>
      <c r="CZ50" s="204"/>
      <c r="DA50" s="204"/>
      <c r="DB50" s="204"/>
      <c r="DC50" s="204"/>
      <c r="DD50" s="204"/>
      <c r="DE50" s="204"/>
      <c r="DF50" s="204"/>
      <c r="DG50" s="204"/>
      <c r="DH50" s="204"/>
      <c r="DI50" s="204"/>
      <c r="DJ50" s="204"/>
      <c r="DK50" s="204"/>
      <c r="DL50" s="204"/>
      <c r="DM50" s="204"/>
      <c r="DN50" s="204"/>
      <c r="DO50" s="204"/>
      <c r="DP50" s="204"/>
      <c r="DQ50" s="204"/>
      <c r="DR50" s="204"/>
      <c r="DS50" s="204"/>
      <c r="DT50" s="204"/>
      <c r="DU50" s="204"/>
      <c r="DV50" s="204"/>
      <c r="DW50" s="204"/>
      <c r="DX50" s="204"/>
      <c r="DY50" s="204"/>
      <c r="DZ50" s="204"/>
      <c r="EA50" s="204"/>
      <c r="EB50" s="204"/>
      <c r="EC50" s="204"/>
      <c r="ED50" s="204"/>
      <c r="EE50" s="204"/>
      <c r="EF50" s="204"/>
      <c r="EG50" s="204"/>
      <c r="EH50" s="204"/>
      <c r="EI50" s="204"/>
      <c r="EJ50" s="204"/>
      <c r="EK50" s="204"/>
      <c r="EL50" s="204"/>
      <c r="EM50" s="204"/>
      <c r="EN50" s="204"/>
      <c r="EO50" s="204"/>
      <c r="EP50" s="204"/>
      <c r="EQ50" s="204"/>
      <c r="ER50" s="204"/>
      <c r="ES50" s="204"/>
      <c r="ET50" s="204"/>
      <c r="EU50" s="204"/>
      <c r="EV50" s="204"/>
      <c r="EW50" s="204"/>
      <c r="EX50" s="204"/>
      <c r="EY50" s="204"/>
      <c r="EZ50" s="204"/>
      <c r="FA50" s="204"/>
      <c r="FB50" s="204"/>
      <c r="FC50" s="204"/>
      <c r="FD50" s="204"/>
      <c r="FE50" s="204"/>
      <c r="FF50" s="204"/>
      <c r="FG50" s="204"/>
      <c r="FH50" s="204"/>
      <c r="FI50" s="204"/>
      <c r="FJ50" s="204"/>
      <c r="FK50" s="204"/>
      <c r="FL50" s="204"/>
      <c r="FM50" s="204"/>
      <c r="FN50" s="204"/>
      <c r="FO50" s="204"/>
      <c r="FP50" s="204"/>
      <c r="FQ50" s="204"/>
      <c r="FR50" s="204"/>
      <c r="FS50" s="204"/>
      <c r="FT50" s="204"/>
      <c r="FU50" s="204"/>
      <c r="FV50" s="204"/>
      <c r="FW50" s="204"/>
      <c r="FX50" s="204"/>
      <c r="FY50" s="204"/>
      <c r="FZ50" s="204"/>
      <c r="GA50" s="204"/>
      <c r="GB50" s="204"/>
      <c r="GC50" s="204"/>
      <c r="GD50" s="204"/>
      <c r="GE50" s="204"/>
      <c r="GF50" s="204"/>
      <c r="GG50" s="204"/>
      <c r="GH50" s="204"/>
      <c r="GI50" s="204"/>
      <c r="GJ50" s="204"/>
      <c r="GK50" s="204"/>
      <c r="GL50" s="204"/>
      <c r="GM50" s="204"/>
      <c r="GN50" s="204"/>
      <c r="GO50" s="204"/>
      <c r="GP50" s="204"/>
      <c r="GQ50" s="204"/>
      <c r="GR50" s="204"/>
      <c r="GS50" s="204"/>
      <c r="GT50" s="204"/>
      <c r="GU50" s="204"/>
      <c r="GV50" s="204"/>
      <c r="GW50" s="204"/>
      <c r="GX50" s="204"/>
      <c r="GY50" s="204"/>
      <c r="GZ50" s="204"/>
      <c r="HA50" s="204"/>
      <c r="HB50" s="204"/>
      <c r="HC50" s="204"/>
      <c r="HD50" s="204"/>
      <c r="HE50" s="204"/>
      <c r="HF50" s="204"/>
      <c r="HG50" s="204"/>
      <c r="HH50" s="204"/>
      <c r="HI50" s="204"/>
      <c r="HJ50" s="204"/>
      <c r="HK50" s="204"/>
      <c r="HL50" s="204"/>
      <c r="HM50" s="204"/>
      <c r="HN50" s="204"/>
      <c r="HO50" s="204"/>
      <c r="HP50" s="204"/>
      <c r="HQ50" s="204"/>
      <c r="HR50" s="204"/>
      <c r="HS50" s="204"/>
      <c r="HT50" s="204"/>
      <c r="HU50" s="204"/>
    </row>
    <row r="51" spans="5:229" ht="12" customHeight="1" thickBot="1" x14ac:dyDescent="0.3">
      <c r="E51" s="529"/>
      <c r="F51" s="530"/>
      <c r="G51" s="530"/>
      <c r="H51" s="530"/>
      <c r="I51" s="530"/>
      <c r="J51" s="530"/>
      <c r="K51" s="530"/>
      <c r="L51" s="530"/>
      <c r="M51" s="530"/>
      <c r="N51" s="530"/>
      <c r="O51" s="530"/>
      <c r="P51" s="530"/>
      <c r="Q51" s="531"/>
      <c r="T51" s="554"/>
      <c r="U51" s="555"/>
      <c r="V51" s="556"/>
      <c r="W51" s="209"/>
      <c r="X51" s="209"/>
      <c r="Y51" s="523"/>
      <c r="Z51" s="524"/>
      <c r="AA51" s="525"/>
      <c r="AB51" s="209"/>
      <c r="AC51" s="209"/>
      <c r="AD51" s="523"/>
      <c r="AE51" s="524"/>
      <c r="AF51" s="525"/>
      <c r="AG51" s="209"/>
      <c r="AH51" s="209"/>
      <c r="AI51" s="523"/>
      <c r="AJ51" s="524"/>
      <c r="AK51" s="525"/>
      <c r="AL51" s="209"/>
      <c r="AM51" s="209"/>
      <c r="AN51" s="523"/>
      <c r="AO51" s="524"/>
      <c r="AP51" s="525"/>
      <c r="AQ51" s="209"/>
      <c r="AR51" s="209"/>
      <c r="AS51" s="523"/>
      <c r="AT51" s="524"/>
      <c r="AU51" s="525"/>
      <c r="AV51" s="203"/>
      <c r="AW51" s="203"/>
      <c r="AX51" s="203"/>
      <c r="AY51" s="203"/>
      <c r="AZ51" s="203"/>
      <c r="BA51" s="203"/>
      <c r="BB51" s="203"/>
      <c r="BC51" s="203"/>
      <c r="BD51" s="203"/>
      <c r="BE51" s="203"/>
      <c r="BF51" s="203"/>
      <c r="BG51" s="203"/>
      <c r="BH51" s="204"/>
      <c r="BI51" s="204"/>
      <c r="BJ51" s="204"/>
      <c r="BK51" s="204"/>
      <c r="BL51" s="204"/>
      <c r="BM51" s="204"/>
      <c r="BN51" s="204"/>
      <c r="BO51" s="204"/>
      <c r="BP51" s="204"/>
      <c r="BQ51" s="204"/>
      <c r="BR51" s="204"/>
      <c r="BS51" s="204"/>
      <c r="BT51" s="204"/>
      <c r="BU51" s="204"/>
      <c r="BV51" s="204"/>
      <c r="BW51" s="204"/>
      <c r="BX51" s="204"/>
      <c r="BY51" s="204"/>
      <c r="BZ51" s="204"/>
      <c r="CA51" s="204"/>
      <c r="CB51" s="204"/>
      <c r="CC51" s="204"/>
      <c r="CD51" s="204"/>
      <c r="CE51" s="204"/>
      <c r="CF51" s="204"/>
      <c r="CG51" s="204"/>
      <c r="CH51" s="204"/>
      <c r="CI51" s="204"/>
      <c r="CJ51" s="204"/>
      <c r="CK51" s="204"/>
      <c r="CL51" s="204"/>
      <c r="CM51" s="204"/>
      <c r="CN51" s="204"/>
      <c r="CO51" s="204"/>
      <c r="CP51" s="204"/>
      <c r="CQ51" s="204"/>
      <c r="CR51" s="204"/>
      <c r="CS51" s="204"/>
      <c r="CT51" s="204"/>
      <c r="CU51" s="204"/>
      <c r="CV51" s="204"/>
      <c r="CW51" s="204"/>
      <c r="CX51" s="204"/>
      <c r="CY51" s="204"/>
      <c r="CZ51" s="204"/>
      <c r="DA51" s="204"/>
      <c r="DB51" s="204"/>
      <c r="DC51" s="204"/>
      <c r="DD51" s="204"/>
      <c r="DE51" s="204"/>
      <c r="DF51" s="204"/>
      <c r="DG51" s="204"/>
      <c r="DH51" s="204"/>
      <c r="DI51" s="204"/>
      <c r="DJ51" s="204"/>
      <c r="DK51" s="204"/>
      <c r="DL51" s="204"/>
      <c r="DM51" s="204"/>
      <c r="DN51" s="204"/>
      <c r="DO51" s="204"/>
      <c r="DP51" s="204"/>
      <c r="DQ51" s="204"/>
      <c r="DR51" s="204"/>
      <c r="DS51" s="204"/>
      <c r="DT51" s="204"/>
      <c r="DU51" s="204"/>
      <c r="DV51" s="204"/>
      <c r="DW51" s="204"/>
      <c r="DX51" s="204"/>
      <c r="DY51" s="204"/>
      <c r="DZ51" s="204"/>
      <c r="EA51" s="204"/>
      <c r="EB51" s="204"/>
      <c r="EC51" s="204"/>
      <c r="ED51" s="204"/>
      <c r="EE51" s="204"/>
      <c r="EF51" s="204"/>
      <c r="EG51" s="204"/>
      <c r="EH51" s="204"/>
      <c r="EI51" s="204"/>
      <c r="EJ51" s="204"/>
      <c r="EK51" s="204"/>
      <c r="EL51" s="204"/>
      <c r="EM51" s="204"/>
      <c r="EN51" s="204"/>
      <c r="EO51" s="204"/>
      <c r="EP51" s="204"/>
      <c r="EQ51" s="204"/>
      <c r="ER51" s="204"/>
      <c r="ES51" s="204"/>
      <c r="ET51" s="204"/>
      <c r="EU51" s="204"/>
      <c r="EV51" s="204"/>
      <c r="EW51" s="204"/>
      <c r="EX51" s="204"/>
      <c r="EY51" s="204"/>
      <c r="EZ51" s="204"/>
      <c r="FA51" s="204"/>
      <c r="FB51" s="204"/>
      <c r="FC51" s="204"/>
      <c r="FD51" s="204"/>
      <c r="FE51" s="204"/>
      <c r="FF51" s="204"/>
      <c r="FG51" s="204"/>
      <c r="FH51" s="204"/>
      <c r="FI51" s="204"/>
      <c r="FJ51" s="204"/>
      <c r="FK51" s="204"/>
      <c r="FL51" s="204"/>
      <c r="FM51" s="204"/>
      <c r="FN51" s="204"/>
      <c r="FO51" s="204"/>
      <c r="FP51" s="204"/>
      <c r="FQ51" s="204"/>
      <c r="FR51" s="204"/>
      <c r="FS51" s="204"/>
      <c r="FT51" s="204"/>
      <c r="FU51" s="204"/>
      <c r="FV51" s="204"/>
      <c r="FW51" s="204"/>
      <c r="FX51" s="204"/>
      <c r="FY51" s="204"/>
      <c r="FZ51" s="204"/>
      <c r="GA51" s="204"/>
      <c r="GB51" s="204"/>
      <c r="GC51" s="204"/>
      <c r="GD51" s="204"/>
      <c r="GE51" s="204"/>
      <c r="GF51" s="204"/>
      <c r="GG51" s="204"/>
      <c r="GH51" s="204"/>
      <c r="GI51" s="204"/>
      <c r="GJ51" s="204"/>
      <c r="GK51" s="204"/>
      <c r="GL51" s="204"/>
      <c r="GM51" s="204"/>
      <c r="GN51" s="204"/>
      <c r="GO51" s="204"/>
      <c r="GP51" s="204"/>
      <c r="GQ51" s="204"/>
      <c r="GR51" s="204"/>
      <c r="GS51" s="204"/>
      <c r="GT51" s="204"/>
      <c r="GU51" s="204"/>
      <c r="GV51" s="204"/>
      <c r="GW51" s="204"/>
      <c r="GX51" s="204"/>
      <c r="GY51" s="204"/>
      <c r="GZ51" s="204"/>
      <c r="HA51" s="204"/>
      <c r="HB51" s="204"/>
      <c r="HC51" s="204"/>
      <c r="HD51" s="204"/>
      <c r="HE51" s="204"/>
      <c r="HF51" s="204"/>
      <c r="HG51" s="204"/>
      <c r="HH51" s="204"/>
      <c r="HI51" s="204"/>
      <c r="HJ51" s="204"/>
      <c r="HK51" s="204"/>
      <c r="HL51" s="204"/>
      <c r="HM51" s="204"/>
      <c r="HN51" s="204"/>
      <c r="HO51" s="204"/>
      <c r="HP51" s="204"/>
      <c r="HQ51" s="204"/>
      <c r="HR51" s="204"/>
      <c r="HS51" s="204"/>
      <c r="HT51" s="204"/>
      <c r="HU51" s="204"/>
    </row>
    <row r="52" spans="5:229" ht="12" customHeight="1" thickBot="1" x14ac:dyDescent="0.3">
      <c r="T52" s="209"/>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3"/>
      <c r="AW52" s="203"/>
      <c r="AX52" s="203"/>
      <c r="AY52" s="203"/>
      <c r="AZ52" s="203"/>
      <c r="BA52" s="203"/>
      <c r="BB52" s="203"/>
      <c r="BC52" s="203"/>
      <c r="BD52" s="203"/>
      <c r="BE52" s="203"/>
      <c r="BF52" s="203"/>
      <c r="BG52" s="203"/>
      <c r="BH52" s="204"/>
      <c r="BI52" s="204"/>
      <c r="BJ52" s="204"/>
      <c r="BK52" s="204"/>
      <c r="BL52" s="204"/>
      <c r="BM52" s="204"/>
      <c r="BN52" s="204"/>
      <c r="BO52" s="204"/>
      <c r="BP52" s="204"/>
      <c r="BQ52" s="204"/>
      <c r="BR52" s="204"/>
      <c r="BS52" s="204"/>
      <c r="BT52" s="204"/>
      <c r="BU52" s="204"/>
      <c r="BV52" s="204"/>
      <c r="BW52" s="204"/>
      <c r="BX52" s="204"/>
      <c r="BY52" s="204"/>
      <c r="BZ52" s="204"/>
      <c r="CA52" s="204"/>
      <c r="CB52" s="204"/>
      <c r="CC52" s="204"/>
      <c r="CD52" s="204"/>
      <c r="CE52" s="204"/>
      <c r="CF52" s="204"/>
      <c r="CG52" s="204"/>
      <c r="CH52" s="204"/>
      <c r="CI52" s="204"/>
      <c r="CJ52" s="204"/>
      <c r="CK52" s="204"/>
      <c r="CL52" s="204"/>
      <c r="CM52" s="204"/>
      <c r="CN52" s="204"/>
      <c r="CO52" s="204"/>
      <c r="CP52" s="204"/>
      <c r="CQ52" s="204"/>
      <c r="CR52" s="204"/>
      <c r="CS52" s="204"/>
      <c r="CT52" s="204"/>
      <c r="CU52" s="204"/>
      <c r="CV52" s="204"/>
      <c r="CW52" s="204"/>
      <c r="CX52" s="204"/>
      <c r="CY52" s="204"/>
      <c r="CZ52" s="204"/>
      <c r="DA52" s="204"/>
      <c r="DB52" s="204"/>
      <c r="DC52" s="204"/>
      <c r="DD52" s="204"/>
      <c r="DE52" s="204"/>
      <c r="DF52" s="204"/>
      <c r="DG52" s="204"/>
      <c r="DH52" s="204"/>
      <c r="DI52" s="204"/>
      <c r="DJ52" s="204"/>
      <c r="DK52" s="204"/>
      <c r="DL52" s="204"/>
      <c r="DM52" s="204"/>
      <c r="DN52" s="204"/>
      <c r="DO52" s="204"/>
      <c r="DP52" s="204"/>
      <c r="DQ52" s="204"/>
      <c r="DR52" s="204"/>
      <c r="DS52" s="204"/>
      <c r="DT52" s="204"/>
      <c r="DU52" s="204"/>
      <c r="DV52" s="204"/>
      <c r="DW52" s="204"/>
      <c r="DX52" s="204"/>
      <c r="DY52" s="204"/>
      <c r="DZ52" s="204"/>
      <c r="EA52" s="204"/>
      <c r="EB52" s="204"/>
      <c r="EC52" s="204"/>
      <c r="ED52" s="204"/>
      <c r="EE52" s="204"/>
      <c r="EF52" s="204"/>
      <c r="EG52" s="204"/>
      <c r="EH52" s="204"/>
      <c r="EI52" s="204"/>
      <c r="EJ52" s="204"/>
      <c r="EK52" s="204"/>
      <c r="EL52" s="204"/>
      <c r="EM52" s="204"/>
      <c r="EN52" s="204"/>
      <c r="EO52" s="204"/>
      <c r="EP52" s="204"/>
      <c r="EQ52" s="204"/>
      <c r="ER52" s="204"/>
      <c r="ES52" s="204"/>
      <c r="ET52" s="204"/>
      <c r="EU52" s="204"/>
      <c r="EV52" s="204"/>
      <c r="EW52" s="204"/>
      <c r="EX52" s="204"/>
      <c r="EY52" s="204"/>
      <c r="EZ52" s="204"/>
      <c r="FA52" s="204"/>
      <c r="FB52" s="204"/>
      <c r="FC52" s="204"/>
      <c r="FD52" s="204"/>
      <c r="FE52" s="204"/>
      <c r="FF52" s="204"/>
      <c r="FG52" s="204"/>
      <c r="FH52" s="204"/>
      <c r="FI52" s="204"/>
      <c r="FJ52" s="204"/>
      <c r="FK52" s="204"/>
      <c r="FL52" s="204"/>
      <c r="FM52" s="204"/>
      <c r="FN52" s="204"/>
      <c r="FO52" s="204"/>
      <c r="FP52" s="204"/>
      <c r="FQ52" s="204"/>
      <c r="FR52" s="204"/>
      <c r="FS52" s="204"/>
      <c r="FT52" s="204"/>
      <c r="FU52" s="204"/>
      <c r="FV52" s="204"/>
      <c r="FW52" s="204"/>
      <c r="FX52" s="204"/>
      <c r="FY52" s="204"/>
      <c r="FZ52" s="204"/>
      <c r="GA52" s="204"/>
      <c r="GB52" s="204"/>
      <c r="GC52" s="204"/>
      <c r="GD52" s="204"/>
      <c r="GE52" s="204"/>
      <c r="GF52" s="204"/>
      <c r="GG52" s="204"/>
      <c r="GH52" s="204"/>
      <c r="GI52" s="204"/>
      <c r="GJ52" s="204"/>
      <c r="GK52" s="204"/>
      <c r="GL52" s="204"/>
      <c r="GM52" s="204"/>
      <c r="GN52" s="204"/>
      <c r="GO52" s="204"/>
      <c r="GP52" s="204"/>
      <c r="GQ52" s="204"/>
      <c r="GR52" s="204"/>
      <c r="GS52" s="204"/>
      <c r="GT52" s="204"/>
      <c r="GU52" s="204"/>
      <c r="GV52" s="204"/>
      <c r="GW52" s="204"/>
      <c r="GX52" s="204"/>
      <c r="GY52" s="204"/>
      <c r="GZ52" s="204"/>
      <c r="HA52" s="204"/>
      <c r="HB52" s="204"/>
      <c r="HC52" s="204"/>
      <c r="HD52" s="204"/>
      <c r="HE52" s="204"/>
      <c r="HF52" s="204"/>
      <c r="HG52" s="204"/>
      <c r="HH52" s="204"/>
      <c r="HI52" s="204"/>
      <c r="HJ52" s="204"/>
      <c r="HK52" s="204"/>
      <c r="HL52" s="204"/>
      <c r="HM52" s="204"/>
      <c r="HN52" s="204"/>
      <c r="HO52" s="204"/>
      <c r="HP52" s="204"/>
      <c r="HQ52" s="204"/>
      <c r="HR52" s="204"/>
      <c r="HS52" s="204"/>
      <c r="HT52" s="204"/>
      <c r="HU52" s="204"/>
    </row>
    <row r="53" spans="5:229" ht="12" customHeight="1" x14ac:dyDescent="0.25">
      <c r="E53" s="526" t="s">
        <v>21</v>
      </c>
      <c r="F53" s="527"/>
      <c r="G53" s="527"/>
      <c r="H53" s="527"/>
      <c r="I53" s="527"/>
      <c r="J53" s="527"/>
      <c r="K53" s="527"/>
      <c r="L53" s="527"/>
      <c r="M53" s="527"/>
      <c r="N53" s="527"/>
      <c r="O53" s="527"/>
      <c r="P53" s="527"/>
      <c r="Q53" s="528"/>
      <c r="T53" s="551">
        <v>0</v>
      </c>
      <c r="U53" s="552"/>
      <c r="V53" s="553"/>
      <c r="W53" s="209"/>
      <c r="X53" s="209"/>
      <c r="Y53" s="520">
        <v>0</v>
      </c>
      <c r="Z53" s="521"/>
      <c r="AA53" s="522"/>
      <c r="AB53" s="209"/>
      <c r="AC53" s="209"/>
      <c r="AD53" s="520"/>
      <c r="AE53" s="521"/>
      <c r="AF53" s="522"/>
      <c r="AG53" s="209"/>
      <c r="AH53" s="209"/>
      <c r="AI53" s="520"/>
      <c r="AJ53" s="521"/>
      <c r="AK53" s="522"/>
      <c r="AL53" s="209"/>
      <c r="AM53" s="209"/>
      <c r="AN53" s="520"/>
      <c r="AO53" s="521"/>
      <c r="AP53" s="522"/>
      <c r="AQ53" s="209"/>
      <c r="AR53" s="209"/>
      <c r="AS53" s="520"/>
      <c r="AT53" s="521"/>
      <c r="AU53" s="522"/>
      <c r="AV53" s="203"/>
      <c r="AW53" s="203"/>
      <c r="AX53" s="203"/>
      <c r="AY53" s="203"/>
      <c r="AZ53" s="203"/>
      <c r="BA53" s="203"/>
      <c r="BB53" s="203"/>
      <c r="BC53" s="203"/>
      <c r="BD53" s="203"/>
      <c r="BE53" s="203"/>
      <c r="BF53" s="203"/>
      <c r="BG53" s="203"/>
      <c r="BH53" s="204"/>
      <c r="BI53" s="204"/>
      <c r="BJ53" s="204"/>
      <c r="BK53" s="204"/>
      <c r="BL53" s="204"/>
      <c r="BM53" s="204"/>
      <c r="BN53" s="204"/>
      <c r="BO53" s="204"/>
      <c r="BP53" s="204"/>
      <c r="BQ53" s="204"/>
      <c r="BR53" s="204"/>
      <c r="BS53" s="204"/>
      <c r="BT53" s="204"/>
      <c r="BU53" s="204"/>
      <c r="BV53" s="204"/>
      <c r="BW53" s="204"/>
      <c r="BX53" s="204"/>
      <c r="BY53" s="204"/>
      <c r="BZ53" s="204"/>
      <c r="CA53" s="204"/>
      <c r="CB53" s="204"/>
      <c r="CC53" s="204"/>
      <c r="CD53" s="204"/>
      <c r="CE53" s="204"/>
      <c r="CF53" s="204"/>
      <c r="CG53" s="204"/>
      <c r="CH53" s="204"/>
      <c r="CI53" s="204"/>
      <c r="CJ53" s="204"/>
      <c r="CK53" s="204"/>
      <c r="CL53" s="204"/>
      <c r="CM53" s="204"/>
      <c r="CN53" s="204"/>
      <c r="CO53" s="204"/>
      <c r="CP53" s="204"/>
      <c r="CQ53" s="204"/>
      <c r="CR53" s="204"/>
      <c r="CS53" s="204"/>
      <c r="CT53" s="204"/>
      <c r="CU53" s="204"/>
      <c r="CV53" s="204"/>
      <c r="CW53" s="204"/>
      <c r="CX53" s="204"/>
      <c r="CY53" s="204"/>
      <c r="CZ53" s="204"/>
      <c r="DA53" s="204"/>
      <c r="DB53" s="204"/>
      <c r="DC53" s="204"/>
      <c r="DD53" s="204"/>
      <c r="DE53" s="204"/>
      <c r="DF53" s="204"/>
      <c r="DG53" s="204"/>
      <c r="DH53" s="204"/>
      <c r="DI53" s="204"/>
      <c r="DJ53" s="204"/>
      <c r="DK53" s="204"/>
      <c r="DL53" s="204"/>
      <c r="DM53" s="204"/>
      <c r="DN53" s="204"/>
      <c r="DO53" s="204"/>
      <c r="DP53" s="204"/>
      <c r="DQ53" s="204"/>
      <c r="DR53" s="204"/>
      <c r="DS53" s="204"/>
      <c r="DT53" s="204"/>
      <c r="DU53" s="204"/>
      <c r="DV53" s="204"/>
      <c r="DW53" s="204"/>
      <c r="DX53" s="204"/>
      <c r="DY53" s="204"/>
      <c r="DZ53" s="204"/>
      <c r="EA53" s="204"/>
      <c r="EB53" s="204"/>
      <c r="EC53" s="204"/>
      <c r="ED53" s="204"/>
      <c r="EE53" s="204"/>
      <c r="EF53" s="204"/>
      <c r="EG53" s="204"/>
      <c r="EH53" s="204"/>
      <c r="EI53" s="204"/>
      <c r="EJ53" s="204"/>
      <c r="EK53" s="204"/>
      <c r="EL53" s="204"/>
      <c r="EM53" s="204"/>
      <c r="EN53" s="204"/>
      <c r="EO53" s="204"/>
      <c r="EP53" s="204"/>
      <c r="EQ53" s="204"/>
      <c r="ER53" s="204"/>
      <c r="ES53" s="204"/>
      <c r="ET53" s="204"/>
      <c r="EU53" s="204"/>
      <c r="EV53" s="204"/>
      <c r="EW53" s="204"/>
      <c r="EX53" s="204"/>
      <c r="EY53" s="204"/>
      <c r="EZ53" s="204"/>
      <c r="FA53" s="204"/>
      <c r="FB53" s="204"/>
      <c r="FC53" s="204"/>
      <c r="FD53" s="204"/>
      <c r="FE53" s="204"/>
      <c r="FF53" s="204"/>
      <c r="FG53" s="204"/>
      <c r="FH53" s="204"/>
      <c r="FI53" s="204"/>
      <c r="FJ53" s="204"/>
      <c r="FK53" s="204"/>
      <c r="FL53" s="204"/>
      <c r="FM53" s="204"/>
      <c r="FN53" s="204"/>
      <c r="FO53" s="204"/>
      <c r="FP53" s="204"/>
      <c r="FQ53" s="204"/>
      <c r="FR53" s="204"/>
      <c r="FS53" s="204"/>
      <c r="FT53" s="204"/>
      <c r="FU53" s="204"/>
      <c r="FV53" s="204"/>
      <c r="FW53" s="204"/>
      <c r="FX53" s="204"/>
      <c r="FY53" s="204"/>
      <c r="FZ53" s="204"/>
      <c r="GA53" s="204"/>
      <c r="GB53" s="204"/>
      <c r="GC53" s="204"/>
      <c r="GD53" s="204"/>
      <c r="GE53" s="204"/>
      <c r="GF53" s="204"/>
      <c r="GG53" s="204"/>
      <c r="GH53" s="204"/>
      <c r="GI53" s="204"/>
      <c r="GJ53" s="204"/>
      <c r="GK53" s="204"/>
      <c r="GL53" s="204"/>
      <c r="GM53" s="204"/>
      <c r="GN53" s="204"/>
      <c r="GO53" s="204"/>
      <c r="GP53" s="204"/>
      <c r="GQ53" s="204"/>
      <c r="GR53" s="204"/>
      <c r="GS53" s="204"/>
      <c r="GT53" s="204"/>
      <c r="GU53" s="204"/>
      <c r="GV53" s="204"/>
      <c r="GW53" s="204"/>
      <c r="GX53" s="204"/>
      <c r="GY53" s="204"/>
      <c r="GZ53" s="204"/>
      <c r="HA53" s="204"/>
      <c r="HB53" s="204"/>
      <c r="HC53" s="204"/>
      <c r="HD53" s="204"/>
      <c r="HE53" s="204"/>
      <c r="HF53" s="204"/>
      <c r="HG53" s="204"/>
      <c r="HH53" s="204"/>
      <c r="HI53" s="204"/>
      <c r="HJ53" s="204"/>
      <c r="HK53" s="204"/>
      <c r="HL53" s="204"/>
      <c r="HM53" s="204"/>
      <c r="HN53" s="204"/>
      <c r="HO53" s="204"/>
      <c r="HP53" s="204"/>
      <c r="HQ53" s="204"/>
      <c r="HR53" s="204"/>
      <c r="HS53" s="204"/>
      <c r="HT53" s="204"/>
      <c r="HU53" s="204"/>
    </row>
    <row r="54" spans="5:229" ht="12" customHeight="1" thickBot="1" x14ac:dyDescent="0.3">
      <c r="E54" s="529"/>
      <c r="F54" s="530"/>
      <c r="G54" s="530"/>
      <c r="H54" s="530"/>
      <c r="I54" s="530"/>
      <c r="J54" s="530"/>
      <c r="K54" s="530"/>
      <c r="L54" s="530"/>
      <c r="M54" s="530"/>
      <c r="N54" s="530"/>
      <c r="O54" s="530"/>
      <c r="P54" s="530"/>
      <c r="Q54" s="531"/>
      <c r="T54" s="554"/>
      <c r="U54" s="555"/>
      <c r="V54" s="556"/>
      <c r="W54" s="209"/>
      <c r="X54" s="209"/>
      <c r="Y54" s="523"/>
      <c r="Z54" s="524"/>
      <c r="AA54" s="525"/>
      <c r="AB54" s="209"/>
      <c r="AC54" s="209"/>
      <c r="AD54" s="523"/>
      <c r="AE54" s="524"/>
      <c r="AF54" s="525"/>
      <c r="AG54" s="209"/>
      <c r="AH54" s="209"/>
      <c r="AI54" s="523"/>
      <c r="AJ54" s="524"/>
      <c r="AK54" s="525"/>
      <c r="AL54" s="209"/>
      <c r="AM54" s="209"/>
      <c r="AN54" s="523"/>
      <c r="AO54" s="524"/>
      <c r="AP54" s="525"/>
      <c r="AQ54" s="209"/>
      <c r="AR54" s="209"/>
      <c r="AS54" s="523"/>
      <c r="AT54" s="524"/>
      <c r="AU54" s="525"/>
      <c r="AV54" s="203"/>
      <c r="AW54" s="203"/>
      <c r="AX54" s="203"/>
      <c r="AY54" s="203"/>
      <c r="AZ54" s="203"/>
      <c r="BA54" s="203"/>
      <c r="BB54" s="203"/>
      <c r="BC54" s="203"/>
      <c r="BD54" s="203"/>
      <c r="BE54" s="203"/>
      <c r="BF54" s="203"/>
      <c r="BG54" s="203"/>
      <c r="BH54" s="204"/>
      <c r="BI54" s="204"/>
      <c r="BJ54" s="204"/>
      <c r="BK54" s="204"/>
      <c r="BL54" s="204"/>
      <c r="BM54" s="204"/>
      <c r="BN54" s="204"/>
      <c r="BO54" s="204"/>
      <c r="BP54" s="204"/>
      <c r="BQ54" s="204"/>
      <c r="BR54" s="204"/>
      <c r="BS54" s="204"/>
      <c r="BT54" s="204"/>
      <c r="BU54" s="204"/>
      <c r="BV54" s="204"/>
      <c r="BW54" s="204"/>
      <c r="BX54" s="204"/>
      <c r="BY54" s="204"/>
      <c r="BZ54" s="204"/>
      <c r="CA54" s="204"/>
      <c r="CB54" s="204"/>
      <c r="CC54" s="204"/>
      <c r="CD54" s="204"/>
      <c r="CE54" s="204"/>
      <c r="CF54" s="204"/>
      <c r="CG54" s="204"/>
      <c r="CH54" s="204"/>
      <c r="CI54" s="204"/>
      <c r="CJ54" s="204"/>
      <c r="CK54" s="204"/>
      <c r="CL54" s="204"/>
      <c r="CM54" s="204"/>
      <c r="CN54" s="204"/>
      <c r="CO54" s="204"/>
      <c r="CP54" s="204"/>
      <c r="CQ54" s="204"/>
      <c r="CR54" s="204"/>
      <c r="CS54" s="204"/>
      <c r="CT54" s="204"/>
      <c r="CU54" s="204"/>
      <c r="CV54" s="204"/>
      <c r="CW54" s="204"/>
      <c r="CX54" s="204"/>
      <c r="CY54" s="204"/>
      <c r="CZ54" s="204"/>
      <c r="DA54" s="204"/>
      <c r="DB54" s="204"/>
      <c r="DC54" s="204"/>
      <c r="DD54" s="204"/>
      <c r="DE54" s="204"/>
      <c r="DF54" s="204"/>
      <c r="DG54" s="204"/>
      <c r="DH54" s="204"/>
      <c r="DI54" s="204"/>
      <c r="DJ54" s="204"/>
      <c r="DK54" s="204"/>
      <c r="DL54" s="204"/>
      <c r="DM54" s="204"/>
      <c r="DN54" s="204"/>
      <c r="DO54" s="204"/>
      <c r="DP54" s="204"/>
      <c r="DQ54" s="204"/>
      <c r="DR54" s="204"/>
      <c r="DS54" s="204"/>
      <c r="DT54" s="204"/>
      <c r="DU54" s="204"/>
      <c r="DV54" s="204"/>
      <c r="DW54" s="204"/>
      <c r="DX54" s="204"/>
      <c r="DY54" s="204"/>
      <c r="DZ54" s="204"/>
      <c r="EA54" s="204"/>
      <c r="EB54" s="204"/>
      <c r="EC54" s="204"/>
      <c r="ED54" s="204"/>
      <c r="EE54" s="204"/>
      <c r="EF54" s="204"/>
      <c r="EG54" s="204"/>
      <c r="EH54" s="204"/>
      <c r="EI54" s="204"/>
      <c r="EJ54" s="204"/>
      <c r="EK54" s="204"/>
      <c r="EL54" s="204"/>
      <c r="EM54" s="204"/>
      <c r="EN54" s="204"/>
      <c r="EO54" s="204"/>
      <c r="EP54" s="204"/>
      <c r="EQ54" s="204"/>
      <c r="ER54" s="204"/>
      <c r="ES54" s="204"/>
      <c r="ET54" s="204"/>
      <c r="EU54" s="204"/>
      <c r="EV54" s="204"/>
      <c r="EW54" s="204"/>
      <c r="EX54" s="204"/>
      <c r="EY54" s="204"/>
      <c r="EZ54" s="204"/>
      <c r="FA54" s="204"/>
      <c r="FB54" s="204"/>
      <c r="FC54" s="204"/>
      <c r="FD54" s="204"/>
      <c r="FE54" s="204"/>
      <c r="FF54" s="204"/>
      <c r="FG54" s="204"/>
      <c r="FH54" s="204"/>
      <c r="FI54" s="204"/>
      <c r="FJ54" s="204"/>
      <c r="FK54" s="204"/>
      <c r="FL54" s="204"/>
      <c r="FM54" s="204"/>
      <c r="FN54" s="204"/>
      <c r="FO54" s="204"/>
      <c r="FP54" s="204"/>
      <c r="FQ54" s="204"/>
      <c r="FR54" s="204"/>
      <c r="FS54" s="204"/>
      <c r="FT54" s="204"/>
      <c r="FU54" s="204"/>
      <c r="FV54" s="204"/>
      <c r="FW54" s="204"/>
      <c r="FX54" s="204"/>
      <c r="FY54" s="204"/>
      <c r="FZ54" s="204"/>
      <c r="GA54" s="204"/>
      <c r="GB54" s="204"/>
      <c r="GC54" s="204"/>
      <c r="GD54" s="204"/>
      <c r="GE54" s="204"/>
      <c r="GF54" s="204"/>
      <c r="GG54" s="204"/>
      <c r="GH54" s="204"/>
      <c r="GI54" s="204"/>
      <c r="GJ54" s="204"/>
      <c r="GK54" s="204"/>
      <c r="GL54" s="204"/>
      <c r="GM54" s="204"/>
      <c r="GN54" s="204"/>
      <c r="GO54" s="204"/>
      <c r="GP54" s="204"/>
      <c r="GQ54" s="204"/>
      <c r="GR54" s="204"/>
      <c r="GS54" s="204"/>
      <c r="GT54" s="204"/>
      <c r="GU54" s="204"/>
      <c r="GV54" s="204"/>
      <c r="GW54" s="204"/>
      <c r="GX54" s="204"/>
      <c r="GY54" s="204"/>
      <c r="GZ54" s="204"/>
      <c r="HA54" s="204"/>
      <c r="HB54" s="204"/>
      <c r="HC54" s="204"/>
      <c r="HD54" s="204"/>
      <c r="HE54" s="204"/>
      <c r="HF54" s="204"/>
      <c r="HG54" s="204"/>
      <c r="HH54" s="204"/>
      <c r="HI54" s="204"/>
      <c r="HJ54" s="204"/>
      <c r="HK54" s="204"/>
      <c r="HL54" s="204"/>
      <c r="HM54" s="204"/>
      <c r="HN54" s="204"/>
      <c r="HO54" s="204"/>
      <c r="HP54" s="204"/>
      <c r="HQ54" s="204"/>
      <c r="HR54" s="204"/>
      <c r="HS54" s="204"/>
      <c r="HT54" s="204"/>
      <c r="HU54" s="204"/>
    </row>
    <row r="55" spans="5:229" ht="12" customHeight="1" thickBot="1" x14ac:dyDescent="0.3">
      <c r="T55" s="209"/>
      <c r="U55" s="209"/>
      <c r="V55" s="209"/>
      <c r="W55" s="209"/>
      <c r="X55" s="209"/>
      <c r="Y55" s="209"/>
      <c r="Z55" s="209"/>
      <c r="AA55" s="209"/>
      <c r="AB55" s="209"/>
      <c r="AC55" s="209"/>
      <c r="AD55" s="209"/>
      <c r="AE55" s="209"/>
      <c r="AF55" s="209"/>
      <c r="AG55" s="209"/>
      <c r="AH55" s="209"/>
      <c r="AI55" s="209"/>
      <c r="AJ55" s="209"/>
      <c r="AK55" s="209"/>
      <c r="AL55" s="209"/>
      <c r="AM55" s="209"/>
      <c r="AN55" s="209"/>
      <c r="AO55" s="209"/>
      <c r="AP55" s="209"/>
      <c r="AQ55" s="209"/>
      <c r="AR55" s="209"/>
      <c r="AS55" s="209"/>
      <c r="AT55" s="209"/>
      <c r="AU55" s="209"/>
      <c r="AV55" s="203"/>
      <c r="AW55" s="203"/>
      <c r="AX55" s="203"/>
      <c r="AY55" s="203"/>
      <c r="AZ55" s="203"/>
      <c r="BA55" s="203"/>
      <c r="BB55" s="203"/>
      <c r="BC55" s="203"/>
      <c r="BD55" s="203"/>
      <c r="BE55" s="203"/>
      <c r="BF55" s="203"/>
      <c r="BG55" s="203"/>
      <c r="BH55" s="204"/>
      <c r="BI55" s="204"/>
      <c r="BJ55" s="204"/>
      <c r="BK55" s="204"/>
      <c r="BL55" s="204"/>
      <c r="BM55" s="204"/>
      <c r="BN55" s="204"/>
      <c r="BO55" s="204"/>
      <c r="BP55" s="204"/>
      <c r="BQ55" s="204"/>
      <c r="BR55" s="204"/>
      <c r="BS55" s="204"/>
      <c r="BT55" s="204"/>
      <c r="BU55" s="204"/>
      <c r="BV55" s="204"/>
      <c r="BW55" s="204"/>
      <c r="BX55" s="204"/>
      <c r="BY55" s="204"/>
      <c r="BZ55" s="204"/>
      <c r="CA55" s="204"/>
      <c r="CB55" s="204"/>
      <c r="CC55" s="204"/>
      <c r="CD55" s="204"/>
      <c r="CE55" s="204"/>
      <c r="CF55" s="204"/>
      <c r="CG55" s="204"/>
      <c r="CH55" s="204"/>
      <c r="CI55" s="204"/>
      <c r="CJ55" s="204"/>
      <c r="CK55" s="204"/>
      <c r="CL55" s="204"/>
      <c r="CM55" s="204"/>
      <c r="CN55" s="204"/>
      <c r="CO55" s="204"/>
      <c r="CP55" s="204"/>
      <c r="CQ55" s="204"/>
      <c r="CR55" s="204"/>
      <c r="CS55" s="204"/>
      <c r="CT55" s="204"/>
      <c r="CU55" s="204"/>
      <c r="CV55" s="204"/>
      <c r="CW55" s="204"/>
      <c r="CX55" s="204"/>
      <c r="CY55" s="204"/>
      <c r="CZ55" s="204"/>
      <c r="DA55" s="204"/>
      <c r="DB55" s="204"/>
      <c r="DC55" s="204"/>
      <c r="DD55" s="204"/>
      <c r="DE55" s="204"/>
      <c r="DF55" s="204"/>
      <c r="DG55" s="204"/>
      <c r="DH55" s="204"/>
      <c r="DI55" s="204"/>
      <c r="DJ55" s="204"/>
      <c r="DK55" s="204"/>
      <c r="DL55" s="204"/>
      <c r="DM55" s="204"/>
      <c r="DN55" s="204"/>
      <c r="DO55" s="204"/>
      <c r="DP55" s="204"/>
      <c r="DQ55" s="204"/>
      <c r="DR55" s="204"/>
      <c r="DS55" s="204"/>
      <c r="DT55" s="204"/>
      <c r="DU55" s="204"/>
      <c r="DV55" s="204"/>
      <c r="DW55" s="204"/>
      <c r="DX55" s="204"/>
      <c r="DY55" s="204"/>
      <c r="DZ55" s="204"/>
      <c r="EA55" s="204"/>
      <c r="EB55" s="204"/>
      <c r="EC55" s="204"/>
      <c r="ED55" s="204"/>
      <c r="EE55" s="204"/>
      <c r="EF55" s="204"/>
      <c r="EG55" s="204"/>
      <c r="EH55" s="204"/>
      <c r="EI55" s="204"/>
      <c r="EJ55" s="204"/>
      <c r="EK55" s="204"/>
      <c r="EL55" s="204"/>
      <c r="EM55" s="204"/>
      <c r="EN55" s="204"/>
      <c r="EO55" s="204"/>
      <c r="EP55" s="204"/>
      <c r="EQ55" s="204"/>
      <c r="ER55" s="204"/>
      <c r="ES55" s="204"/>
      <c r="ET55" s="204"/>
      <c r="EU55" s="204"/>
      <c r="EV55" s="204"/>
      <c r="EW55" s="204"/>
      <c r="EX55" s="204"/>
      <c r="EY55" s="204"/>
      <c r="EZ55" s="204"/>
      <c r="FA55" s="204"/>
      <c r="FB55" s="204"/>
      <c r="FC55" s="204"/>
      <c r="FD55" s="204"/>
      <c r="FE55" s="204"/>
      <c r="FF55" s="204"/>
      <c r="FG55" s="204"/>
      <c r="FH55" s="204"/>
      <c r="FI55" s="204"/>
      <c r="FJ55" s="204"/>
      <c r="FK55" s="204"/>
      <c r="FL55" s="204"/>
      <c r="FM55" s="204"/>
      <c r="FN55" s="204"/>
      <c r="FO55" s="204"/>
      <c r="FP55" s="204"/>
      <c r="FQ55" s="204"/>
      <c r="FR55" s="204"/>
      <c r="FS55" s="204"/>
      <c r="FT55" s="204"/>
      <c r="FU55" s="204"/>
      <c r="FV55" s="204"/>
      <c r="FW55" s="204"/>
      <c r="FX55" s="204"/>
      <c r="FY55" s="204"/>
      <c r="FZ55" s="204"/>
      <c r="GA55" s="204"/>
      <c r="GB55" s="204"/>
      <c r="GC55" s="204"/>
      <c r="GD55" s="204"/>
      <c r="GE55" s="204"/>
      <c r="GF55" s="204"/>
      <c r="GG55" s="204"/>
      <c r="GH55" s="204"/>
      <c r="GI55" s="204"/>
      <c r="GJ55" s="204"/>
      <c r="GK55" s="204"/>
      <c r="GL55" s="204"/>
      <c r="GM55" s="204"/>
      <c r="GN55" s="204"/>
      <c r="GO55" s="204"/>
      <c r="GP55" s="204"/>
      <c r="GQ55" s="204"/>
      <c r="GR55" s="204"/>
      <c r="GS55" s="204"/>
      <c r="GT55" s="204"/>
      <c r="GU55" s="204"/>
      <c r="GV55" s="204"/>
      <c r="GW55" s="204"/>
      <c r="GX55" s="204"/>
      <c r="GY55" s="204"/>
      <c r="GZ55" s="204"/>
      <c r="HA55" s="204"/>
      <c r="HB55" s="204"/>
      <c r="HC55" s="204"/>
      <c r="HD55" s="204"/>
      <c r="HE55" s="204"/>
      <c r="HF55" s="204"/>
      <c r="HG55" s="204"/>
      <c r="HH55" s="204"/>
      <c r="HI55" s="204"/>
      <c r="HJ55" s="204"/>
      <c r="HK55" s="204"/>
      <c r="HL55" s="204"/>
      <c r="HM55" s="204"/>
      <c r="HN55" s="204"/>
      <c r="HO55" s="204"/>
      <c r="HP55" s="204"/>
      <c r="HQ55" s="204"/>
      <c r="HR55" s="204"/>
      <c r="HS55" s="204"/>
      <c r="HT55" s="204"/>
      <c r="HU55" s="204"/>
    </row>
    <row r="56" spans="5:229" ht="12" customHeight="1" x14ac:dyDescent="0.25">
      <c r="E56" s="526" t="s">
        <v>24</v>
      </c>
      <c r="F56" s="527"/>
      <c r="G56" s="527"/>
      <c r="H56" s="527"/>
      <c r="I56" s="527"/>
      <c r="J56" s="527"/>
      <c r="K56" s="527"/>
      <c r="L56" s="527"/>
      <c r="M56" s="527"/>
      <c r="N56" s="527"/>
      <c r="O56" s="527"/>
      <c r="P56" s="527"/>
      <c r="Q56" s="528"/>
      <c r="T56" s="551">
        <f>Y56+AD56+AI56+AN56+AS56</f>
        <v>0</v>
      </c>
      <c r="U56" s="552"/>
      <c r="V56" s="553"/>
      <c r="W56" s="209"/>
      <c r="X56" s="209"/>
      <c r="Y56" s="520"/>
      <c r="Z56" s="521"/>
      <c r="AA56" s="522"/>
      <c r="AB56" s="209"/>
      <c r="AC56" s="209"/>
      <c r="AD56" s="520"/>
      <c r="AE56" s="521"/>
      <c r="AF56" s="522"/>
      <c r="AG56" s="209"/>
      <c r="AH56" s="209"/>
      <c r="AI56" s="520"/>
      <c r="AJ56" s="521"/>
      <c r="AK56" s="522"/>
      <c r="AL56" s="209"/>
      <c r="AM56" s="209"/>
      <c r="AN56" s="520"/>
      <c r="AO56" s="521"/>
      <c r="AP56" s="522"/>
      <c r="AQ56" s="209"/>
      <c r="AR56" s="209"/>
      <c r="AS56" s="520"/>
      <c r="AT56" s="521"/>
      <c r="AU56" s="522"/>
      <c r="AV56" s="203"/>
      <c r="AW56" s="203"/>
      <c r="AX56" s="203"/>
      <c r="AY56" s="203"/>
      <c r="AZ56" s="203"/>
      <c r="BA56" s="203"/>
      <c r="BB56" s="203"/>
      <c r="BC56" s="203"/>
      <c r="BD56" s="203"/>
      <c r="BE56" s="203"/>
      <c r="BF56" s="203"/>
      <c r="BG56" s="203"/>
      <c r="BH56" s="204"/>
      <c r="BI56" s="204"/>
      <c r="BJ56" s="204"/>
      <c r="BK56" s="204"/>
      <c r="BL56" s="204"/>
      <c r="BM56" s="204"/>
      <c r="BN56" s="204"/>
      <c r="BO56" s="204"/>
      <c r="BP56" s="204"/>
      <c r="BQ56" s="204"/>
      <c r="BR56" s="204"/>
      <c r="BS56" s="204"/>
      <c r="BT56" s="204"/>
      <c r="BU56" s="204"/>
      <c r="BV56" s="204"/>
      <c r="BW56" s="204"/>
      <c r="BX56" s="204"/>
      <c r="BY56" s="204"/>
      <c r="BZ56" s="204"/>
      <c r="CA56" s="204"/>
      <c r="CB56" s="204"/>
      <c r="CC56" s="204"/>
      <c r="CD56" s="204"/>
      <c r="CE56" s="204"/>
      <c r="CF56" s="204"/>
      <c r="CG56" s="204"/>
      <c r="CH56" s="204"/>
      <c r="CI56" s="204"/>
      <c r="CJ56" s="204"/>
      <c r="CK56" s="204"/>
      <c r="CL56" s="204"/>
      <c r="CM56" s="204"/>
      <c r="CN56" s="204"/>
      <c r="CO56" s="204"/>
      <c r="CP56" s="204"/>
      <c r="CQ56" s="204"/>
      <c r="CR56" s="204"/>
      <c r="CS56" s="204"/>
      <c r="CT56" s="204"/>
      <c r="CU56" s="204"/>
      <c r="CV56" s="204"/>
      <c r="CW56" s="204"/>
      <c r="CX56" s="204"/>
      <c r="CY56" s="204"/>
      <c r="CZ56" s="204"/>
      <c r="DA56" s="204"/>
      <c r="DB56" s="204"/>
      <c r="DC56" s="204"/>
      <c r="DD56" s="204"/>
      <c r="DE56" s="204"/>
      <c r="DF56" s="204"/>
      <c r="DG56" s="204"/>
      <c r="DH56" s="204"/>
      <c r="DI56" s="204"/>
      <c r="DJ56" s="204"/>
      <c r="DK56" s="204"/>
      <c r="DL56" s="204"/>
      <c r="DM56" s="204"/>
      <c r="DN56" s="204"/>
      <c r="DO56" s="204"/>
      <c r="DP56" s="204"/>
      <c r="DQ56" s="204"/>
      <c r="DR56" s="204"/>
      <c r="DS56" s="204"/>
      <c r="DT56" s="204"/>
      <c r="DU56" s="204"/>
      <c r="DV56" s="204"/>
      <c r="DW56" s="204"/>
      <c r="DX56" s="204"/>
      <c r="DY56" s="204"/>
      <c r="DZ56" s="204"/>
      <c r="EA56" s="204"/>
      <c r="EB56" s="204"/>
      <c r="EC56" s="204"/>
      <c r="ED56" s="204"/>
      <c r="EE56" s="204"/>
      <c r="EF56" s="204"/>
      <c r="EG56" s="204"/>
      <c r="EH56" s="204"/>
      <c r="EI56" s="204"/>
      <c r="EJ56" s="204"/>
      <c r="EK56" s="204"/>
      <c r="EL56" s="204"/>
      <c r="EM56" s="204"/>
      <c r="EN56" s="204"/>
      <c r="EO56" s="204"/>
      <c r="EP56" s="204"/>
      <c r="EQ56" s="204"/>
      <c r="ER56" s="204"/>
      <c r="ES56" s="204"/>
      <c r="ET56" s="204"/>
      <c r="EU56" s="204"/>
      <c r="EV56" s="204"/>
      <c r="EW56" s="204"/>
      <c r="EX56" s="204"/>
      <c r="EY56" s="204"/>
      <c r="EZ56" s="204"/>
      <c r="FA56" s="204"/>
      <c r="FB56" s="204"/>
      <c r="FC56" s="204"/>
      <c r="FD56" s="204"/>
      <c r="FE56" s="204"/>
      <c r="FF56" s="204"/>
      <c r="FG56" s="204"/>
      <c r="FH56" s="204"/>
      <c r="FI56" s="204"/>
      <c r="FJ56" s="204"/>
      <c r="FK56" s="204"/>
      <c r="FL56" s="204"/>
      <c r="FM56" s="204"/>
      <c r="FN56" s="204"/>
      <c r="FO56" s="204"/>
      <c r="FP56" s="204"/>
      <c r="FQ56" s="204"/>
      <c r="FR56" s="204"/>
      <c r="FS56" s="204"/>
      <c r="FT56" s="204"/>
      <c r="FU56" s="204"/>
      <c r="FV56" s="204"/>
      <c r="FW56" s="204"/>
      <c r="FX56" s="204"/>
      <c r="FY56" s="204"/>
      <c r="FZ56" s="204"/>
      <c r="GA56" s="204"/>
      <c r="GB56" s="204"/>
      <c r="GC56" s="204"/>
      <c r="GD56" s="204"/>
      <c r="GE56" s="204"/>
      <c r="GF56" s="204"/>
      <c r="GG56" s="204"/>
      <c r="GH56" s="204"/>
      <c r="GI56" s="204"/>
      <c r="GJ56" s="204"/>
      <c r="GK56" s="204"/>
      <c r="GL56" s="204"/>
      <c r="GM56" s="204"/>
      <c r="GN56" s="204"/>
      <c r="GO56" s="204"/>
      <c r="GP56" s="204"/>
      <c r="GQ56" s="204"/>
      <c r="GR56" s="204"/>
      <c r="GS56" s="204"/>
      <c r="GT56" s="204"/>
      <c r="GU56" s="204"/>
      <c r="GV56" s="204"/>
      <c r="GW56" s="204"/>
      <c r="GX56" s="204"/>
      <c r="GY56" s="204"/>
      <c r="GZ56" s="204"/>
      <c r="HA56" s="204"/>
      <c r="HB56" s="204"/>
      <c r="HC56" s="204"/>
      <c r="HD56" s="204"/>
      <c r="HE56" s="204"/>
      <c r="HF56" s="204"/>
      <c r="HG56" s="204"/>
      <c r="HH56" s="204"/>
      <c r="HI56" s="204"/>
      <c r="HJ56" s="204"/>
      <c r="HK56" s="204"/>
      <c r="HL56" s="204"/>
      <c r="HM56" s="204"/>
      <c r="HN56" s="204"/>
      <c r="HO56" s="204"/>
      <c r="HP56" s="204"/>
      <c r="HQ56" s="204"/>
      <c r="HR56" s="204"/>
      <c r="HS56" s="204"/>
      <c r="HT56" s="204"/>
      <c r="HU56" s="204"/>
    </row>
    <row r="57" spans="5:229" ht="12" customHeight="1" thickBot="1" x14ac:dyDescent="0.3">
      <c r="E57" s="529"/>
      <c r="F57" s="530"/>
      <c r="G57" s="530"/>
      <c r="H57" s="530"/>
      <c r="I57" s="530"/>
      <c r="J57" s="530"/>
      <c r="K57" s="530"/>
      <c r="L57" s="530"/>
      <c r="M57" s="530"/>
      <c r="N57" s="530"/>
      <c r="O57" s="530"/>
      <c r="P57" s="530"/>
      <c r="Q57" s="531"/>
      <c r="T57" s="554"/>
      <c r="U57" s="555"/>
      <c r="V57" s="556"/>
      <c r="W57" s="209"/>
      <c r="X57" s="209"/>
      <c r="Y57" s="523"/>
      <c r="Z57" s="524"/>
      <c r="AA57" s="525"/>
      <c r="AB57" s="209"/>
      <c r="AC57" s="209"/>
      <c r="AD57" s="523"/>
      <c r="AE57" s="524"/>
      <c r="AF57" s="525"/>
      <c r="AG57" s="209"/>
      <c r="AH57" s="209"/>
      <c r="AI57" s="523"/>
      <c r="AJ57" s="524"/>
      <c r="AK57" s="525"/>
      <c r="AL57" s="209"/>
      <c r="AM57" s="209"/>
      <c r="AN57" s="523"/>
      <c r="AO57" s="524"/>
      <c r="AP57" s="525"/>
      <c r="AQ57" s="209"/>
      <c r="AR57" s="209"/>
      <c r="AS57" s="523"/>
      <c r="AT57" s="524"/>
      <c r="AU57" s="525"/>
      <c r="AV57" s="203"/>
      <c r="AW57" s="203"/>
      <c r="AX57" s="203"/>
      <c r="AY57" s="203"/>
      <c r="AZ57" s="203"/>
      <c r="BA57" s="203"/>
      <c r="BB57" s="203"/>
      <c r="BC57" s="203"/>
      <c r="BD57" s="203"/>
      <c r="BE57" s="203"/>
      <c r="BF57" s="203"/>
      <c r="BG57" s="203"/>
      <c r="BH57" s="204"/>
      <c r="BI57" s="204"/>
      <c r="BJ57" s="204"/>
      <c r="BK57" s="204"/>
      <c r="BL57" s="204"/>
      <c r="BM57" s="204"/>
      <c r="BN57" s="204"/>
      <c r="BO57" s="204"/>
      <c r="BP57" s="204"/>
      <c r="BQ57" s="204"/>
      <c r="BR57" s="204"/>
      <c r="BS57" s="204"/>
      <c r="BT57" s="204"/>
      <c r="BU57" s="204"/>
      <c r="BV57" s="204"/>
      <c r="BW57" s="204"/>
      <c r="BX57" s="204"/>
      <c r="BY57" s="204"/>
      <c r="BZ57" s="204"/>
      <c r="CA57" s="204"/>
      <c r="CB57" s="204"/>
      <c r="CC57" s="204"/>
      <c r="CD57" s="204"/>
      <c r="CE57" s="204"/>
      <c r="CF57" s="204"/>
      <c r="CG57" s="204"/>
      <c r="CH57" s="204"/>
      <c r="CI57" s="204"/>
      <c r="CJ57" s="204"/>
      <c r="CK57" s="204"/>
      <c r="CL57" s="204"/>
      <c r="CM57" s="204"/>
      <c r="CN57" s="204"/>
      <c r="CO57" s="204"/>
      <c r="CP57" s="204"/>
      <c r="CQ57" s="204"/>
      <c r="CR57" s="204"/>
      <c r="CS57" s="204"/>
      <c r="CT57" s="204"/>
      <c r="CU57" s="204"/>
      <c r="CV57" s="204"/>
      <c r="CW57" s="204"/>
      <c r="CX57" s="204"/>
      <c r="CY57" s="204"/>
      <c r="CZ57" s="204"/>
      <c r="DA57" s="204"/>
      <c r="DB57" s="204"/>
      <c r="DC57" s="204"/>
      <c r="DD57" s="204"/>
      <c r="DE57" s="204"/>
      <c r="DF57" s="204"/>
      <c r="DG57" s="204"/>
      <c r="DH57" s="204"/>
      <c r="DI57" s="204"/>
      <c r="DJ57" s="204"/>
      <c r="DK57" s="204"/>
      <c r="DL57" s="204"/>
      <c r="DM57" s="204"/>
      <c r="DN57" s="204"/>
      <c r="DO57" s="204"/>
      <c r="DP57" s="204"/>
      <c r="DQ57" s="204"/>
      <c r="DR57" s="204"/>
      <c r="DS57" s="204"/>
      <c r="DT57" s="204"/>
      <c r="DU57" s="204"/>
      <c r="DV57" s="204"/>
      <c r="DW57" s="204"/>
      <c r="DX57" s="204"/>
      <c r="DY57" s="204"/>
      <c r="DZ57" s="204"/>
      <c r="EA57" s="204"/>
      <c r="EB57" s="204"/>
      <c r="EC57" s="204"/>
      <c r="ED57" s="204"/>
      <c r="EE57" s="204"/>
      <c r="EF57" s="204"/>
      <c r="EG57" s="204"/>
      <c r="EH57" s="204"/>
      <c r="EI57" s="204"/>
      <c r="EJ57" s="204"/>
      <c r="EK57" s="204"/>
      <c r="EL57" s="204"/>
      <c r="EM57" s="204"/>
      <c r="EN57" s="204"/>
      <c r="EO57" s="204"/>
      <c r="EP57" s="204"/>
      <c r="EQ57" s="204"/>
      <c r="ER57" s="204"/>
      <c r="ES57" s="204"/>
      <c r="ET57" s="204"/>
      <c r="EU57" s="204"/>
      <c r="EV57" s="204"/>
      <c r="EW57" s="204"/>
      <c r="EX57" s="204"/>
      <c r="EY57" s="204"/>
      <c r="EZ57" s="204"/>
      <c r="FA57" s="204"/>
      <c r="FB57" s="204"/>
      <c r="FC57" s="204"/>
      <c r="FD57" s="204"/>
      <c r="FE57" s="204"/>
      <c r="FF57" s="204"/>
      <c r="FG57" s="204"/>
      <c r="FH57" s="204"/>
      <c r="FI57" s="204"/>
      <c r="FJ57" s="204"/>
      <c r="FK57" s="204"/>
      <c r="FL57" s="204"/>
      <c r="FM57" s="204"/>
      <c r="FN57" s="204"/>
      <c r="FO57" s="204"/>
      <c r="FP57" s="204"/>
      <c r="FQ57" s="204"/>
      <c r="FR57" s="204"/>
      <c r="FS57" s="204"/>
      <c r="FT57" s="204"/>
      <c r="FU57" s="204"/>
      <c r="FV57" s="204"/>
      <c r="FW57" s="204"/>
      <c r="FX57" s="204"/>
      <c r="FY57" s="204"/>
      <c r="FZ57" s="204"/>
      <c r="GA57" s="204"/>
      <c r="GB57" s="204"/>
      <c r="GC57" s="204"/>
      <c r="GD57" s="204"/>
      <c r="GE57" s="204"/>
      <c r="GF57" s="204"/>
      <c r="GG57" s="204"/>
      <c r="GH57" s="204"/>
      <c r="GI57" s="204"/>
      <c r="GJ57" s="204"/>
      <c r="GK57" s="204"/>
      <c r="GL57" s="204"/>
      <c r="GM57" s="204"/>
      <c r="GN57" s="204"/>
      <c r="GO57" s="204"/>
      <c r="GP57" s="204"/>
      <c r="GQ57" s="204"/>
      <c r="GR57" s="204"/>
      <c r="GS57" s="204"/>
      <c r="GT57" s="204"/>
      <c r="GU57" s="204"/>
      <c r="GV57" s="204"/>
      <c r="GW57" s="204"/>
      <c r="GX57" s="204"/>
      <c r="GY57" s="204"/>
      <c r="GZ57" s="204"/>
      <c r="HA57" s="204"/>
      <c r="HB57" s="204"/>
      <c r="HC57" s="204"/>
      <c r="HD57" s="204"/>
      <c r="HE57" s="204"/>
      <c r="HF57" s="204"/>
      <c r="HG57" s="204"/>
      <c r="HH57" s="204"/>
      <c r="HI57" s="204"/>
      <c r="HJ57" s="204"/>
      <c r="HK57" s="204"/>
      <c r="HL57" s="204"/>
      <c r="HM57" s="204"/>
      <c r="HN57" s="204"/>
      <c r="HO57" s="204"/>
      <c r="HP57" s="204"/>
      <c r="HQ57" s="204"/>
      <c r="HR57" s="204"/>
      <c r="HS57" s="204"/>
      <c r="HT57" s="204"/>
      <c r="HU57" s="204"/>
    </row>
    <row r="58" spans="5:229" ht="12" customHeight="1" thickBot="1" x14ac:dyDescent="0.3">
      <c r="T58" s="209"/>
      <c r="U58" s="209"/>
      <c r="V58" s="209"/>
      <c r="W58" s="209"/>
      <c r="X58" s="209"/>
      <c r="Y58" s="209"/>
      <c r="Z58" s="209"/>
      <c r="AA58" s="209"/>
      <c r="AB58" s="209"/>
      <c r="AC58" s="209"/>
      <c r="AD58" s="209"/>
      <c r="AE58" s="209"/>
      <c r="AF58" s="209"/>
      <c r="AG58" s="209"/>
      <c r="AH58" s="209"/>
      <c r="AI58" s="209"/>
      <c r="AJ58" s="209"/>
      <c r="AK58" s="209"/>
      <c r="AL58" s="209"/>
      <c r="AM58" s="209"/>
      <c r="AN58" s="209"/>
      <c r="AO58" s="209"/>
      <c r="AP58" s="209"/>
      <c r="AQ58" s="209"/>
      <c r="AR58" s="209"/>
      <c r="AS58" s="209"/>
      <c r="AT58" s="209"/>
      <c r="AU58" s="209"/>
      <c r="AV58" s="203"/>
      <c r="AW58" s="203"/>
      <c r="AX58" s="203"/>
      <c r="AY58" s="203"/>
      <c r="AZ58" s="203"/>
      <c r="BA58" s="203"/>
      <c r="BB58" s="203"/>
      <c r="BC58" s="203"/>
      <c r="BD58" s="203"/>
      <c r="BE58" s="203"/>
      <c r="BF58" s="203"/>
      <c r="BG58" s="203"/>
      <c r="BH58" s="204"/>
      <c r="BI58" s="204"/>
      <c r="BJ58" s="204"/>
      <c r="BK58" s="204"/>
      <c r="BL58" s="204"/>
      <c r="BM58" s="204"/>
      <c r="BN58" s="204"/>
      <c r="BO58" s="204"/>
      <c r="BP58" s="204"/>
      <c r="BQ58" s="204"/>
      <c r="BR58" s="204"/>
      <c r="BS58" s="204"/>
      <c r="BT58" s="204"/>
      <c r="BU58" s="204"/>
      <c r="BV58" s="204"/>
      <c r="BW58" s="204"/>
      <c r="BX58" s="204"/>
      <c r="BY58" s="204"/>
      <c r="BZ58" s="204"/>
      <c r="CA58" s="204"/>
      <c r="CB58" s="204"/>
      <c r="CC58" s="204"/>
      <c r="CD58" s="204"/>
      <c r="CE58" s="204"/>
      <c r="CF58" s="204"/>
      <c r="CG58" s="204"/>
      <c r="CH58" s="204"/>
      <c r="CI58" s="204"/>
      <c r="CJ58" s="204"/>
      <c r="CK58" s="204"/>
      <c r="CL58" s="204"/>
      <c r="CM58" s="204"/>
      <c r="CN58" s="204"/>
      <c r="CO58" s="204"/>
      <c r="CP58" s="204"/>
      <c r="CQ58" s="204"/>
      <c r="CR58" s="204"/>
      <c r="CS58" s="204"/>
      <c r="CT58" s="204"/>
      <c r="CU58" s="204"/>
      <c r="CV58" s="204"/>
      <c r="CW58" s="204"/>
      <c r="CX58" s="204"/>
      <c r="CY58" s="204"/>
      <c r="CZ58" s="204"/>
      <c r="DA58" s="204"/>
      <c r="DB58" s="204"/>
      <c r="DC58" s="204"/>
      <c r="DD58" s="204"/>
      <c r="DE58" s="204"/>
      <c r="DF58" s="204"/>
      <c r="DG58" s="204"/>
      <c r="DH58" s="204"/>
      <c r="DI58" s="204"/>
      <c r="DJ58" s="204"/>
      <c r="DK58" s="204"/>
      <c r="DL58" s="204"/>
      <c r="DM58" s="204"/>
      <c r="DN58" s="204"/>
      <c r="DO58" s="204"/>
      <c r="DP58" s="204"/>
      <c r="DQ58" s="204"/>
      <c r="DR58" s="204"/>
      <c r="DS58" s="204"/>
      <c r="DT58" s="204"/>
      <c r="DU58" s="204"/>
      <c r="DV58" s="204"/>
      <c r="DW58" s="204"/>
      <c r="DX58" s="204"/>
      <c r="DY58" s="204"/>
      <c r="DZ58" s="204"/>
      <c r="EA58" s="204"/>
      <c r="EB58" s="204"/>
      <c r="EC58" s="204"/>
      <c r="ED58" s="204"/>
      <c r="EE58" s="204"/>
      <c r="EF58" s="204"/>
      <c r="EG58" s="204"/>
      <c r="EH58" s="204"/>
      <c r="EI58" s="204"/>
      <c r="EJ58" s="204"/>
      <c r="EK58" s="204"/>
      <c r="EL58" s="204"/>
      <c r="EM58" s="204"/>
      <c r="EN58" s="204"/>
      <c r="EO58" s="204"/>
      <c r="EP58" s="204"/>
      <c r="EQ58" s="204"/>
      <c r="ER58" s="204"/>
      <c r="ES58" s="204"/>
      <c r="ET58" s="204"/>
      <c r="EU58" s="204"/>
      <c r="EV58" s="204"/>
      <c r="EW58" s="204"/>
      <c r="EX58" s="204"/>
      <c r="EY58" s="204"/>
      <c r="EZ58" s="204"/>
      <c r="FA58" s="204"/>
      <c r="FB58" s="204"/>
      <c r="FC58" s="204"/>
      <c r="FD58" s="204"/>
      <c r="FE58" s="204"/>
      <c r="FF58" s="204"/>
      <c r="FG58" s="204"/>
      <c r="FH58" s="204"/>
      <c r="FI58" s="204"/>
      <c r="FJ58" s="204"/>
      <c r="FK58" s="204"/>
      <c r="FL58" s="204"/>
      <c r="FM58" s="204"/>
      <c r="FN58" s="204"/>
      <c r="FO58" s="204"/>
      <c r="FP58" s="204"/>
      <c r="FQ58" s="204"/>
      <c r="FR58" s="204"/>
      <c r="FS58" s="204"/>
      <c r="FT58" s="204"/>
      <c r="FU58" s="204"/>
      <c r="FV58" s="204"/>
      <c r="FW58" s="204"/>
      <c r="FX58" s="204"/>
      <c r="FY58" s="204"/>
      <c r="FZ58" s="204"/>
      <c r="GA58" s="204"/>
      <c r="GB58" s="204"/>
      <c r="GC58" s="204"/>
      <c r="GD58" s="204"/>
      <c r="GE58" s="204"/>
      <c r="GF58" s="204"/>
      <c r="GG58" s="204"/>
      <c r="GH58" s="204"/>
      <c r="GI58" s="204"/>
      <c r="GJ58" s="204"/>
      <c r="GK58" s="204"/>
      <c r="GL58" s="204"/>
      <c r="GM58" s="204"/>
      <c r="GN58" s="204"/>
      <c r="GO58" s="204"/>
      <c r="GP58" s="204"/>
      <c r="GQ58" s="204"/>
      <c r="GR58" s="204"/>
      <c r="GS58" s="204"/>
      <c r="GT58" s="204"/>
      <c r="GU58" s="204"/>
      <c r="GV58" s="204"/>
      <c r="GW58" s="204"/>
      <c r="GX58" s="204"/>
      <c r="GY58" s="204"/>
      <c r="GZ58" s="204"/>
      <c r="HA58" s="204"/>
      <c r="HB58" s="204"/>
      <c r="HC58" s="204"/>
      <c r="HD58" s="204"/>
      <c r="HE58" s="204"/>
      <c r="HF58" s="204"/>
      <c r="HG58" s="204"/>
      <c r="HH58" s="204"/>
      <c r="HI58" s="204"/>
      <c r="HJ58" s="204"/>
      <c r="HK58" s="204"/>
      <c r="HL58" s="204"/>
      <c r="HM58" s="204"/>
      <c r="HN58" s="204"/>
      <c r="HO58" s="204"/>
      <c r="HP58" s="204"/>
      <c r="HQ58" s="204"/>
      <c r="HR58" s="204"/>
      <c r="HS58" s="204"/>
      <c r="HT58" s="204"/>
      <c r="HU58" s="204"/>
    </row>
    <row r="59" spans="5:229" ht="12" customHeight="1" x14ac:dyDescent="0.25">
      <c r="E59" s="526" t="s">
        <v>22</v>
      </c>
      <c r="F59" s="527"/>
      <c r="G59" s="527"/>
      <c r="H59" s="527"/>
      <c r="I59" s="527"/>
      <c r="J59" s="527"/>
      <c r="K59" s="527"/>
      <c r="L59" s="527"/>
      <c r="M59" s="527"/>
      <c r="N59" s="527"/>
      <c r="O59" s="527"/>
      <c r="P59" s="527"/>
      <c r="Q59" s="528"/>
      <c r="T59" s="551">
        <v>0</v>
      </c>
      <c r="U59" s="552"/>
      <c r="V59" s="553"/>
      <c r="W59" s="209"/>
      <c r="X59" s="209"/>
      <c r="Y59" s="520">
        <v>0</v>
      </c>
      <c r="Z59" s="521"/>
      <c r="AA59" s="522"/>
      <c r="AB59" s="209"/>
      <c r="AC59" s="209"/>
      <c r="AD59" s="520"/>
      <c r="AE59" s="521"/>
      <c r="AF59" s="522"/>
      <c r="AG59" s="209"/>
      <c r="AH59" s="209"/>
      <c r="AI59" s="520"/>
      <c r="AJ59" s="521"/>
      <c r="AK59" s="522"/>
      <c r="AL59" s="209"/>
      <c r="AM59" s="209"/>
      <c r="AN59" s="520"/>
      <c r="AO59" s="521"/>
      <c r="AP59" s="522"/>
      <c r="AQ59" s="209"/>
      <c r="AR59" s="209"/>
      <c r="AS59" s="520"/>
      <c r="AT59" s="521"/>
      <c r="AU59" s="522"/>
      <c r="AV59" s="203"/>
      <c r="AW59" s="203"/>
      <c r="AX59" s="203"/>
      <c r="AY59" s="203"/>
      <c r="AZ59" s="203"/>
      <c r="BA59" s="203"/>
      <c r="BB59" s="203"/>
      <c r="BC59" s="203"/>
      <c r="BD59" s="203"/>
      <c r="BE59" s="203"/>
      <c r="BF59" s="203"/>
      <c r="BG59" s="203"/>
      <c r="BH59" s="204"/>
      <c r="BI59" s="204"/>
      <c r="BJ59" s="204"/>
      <c r="BK59" s="204"/>
      <c r="BL59" s="204"/>
      <c r="BM59" s="204"/>
      <c r="BN59" s="204"/>
      <c r="BO59" s="204"/>
      <c r="BP59" s="204"/>
      <c r="BQ59" s="204"/>
      <c r="BR59" s="204"/>
      <c r="BS59" s="204"/>
      <c r="BT59" s="204"/>
      <c r="BU59" s="204"/>
      <c r="BV59" s="204"/>
      <c r="BW59" s="204"/>
      <c r="BX59" s="204"/>
      <c r="BY59" s="204"/>
      <c r="BZ59" s="204"/>
      <c r="CA59" s="204"/>
      <c r="CB59" s="204"/>
      <c r="CC59" s="204"/>
      <c r="CD59" s="204"/>
      <c r="CE59" s="204"/>
      <c r="CF59" s="204"/>
      <c r="CG59" s="204"/>
      <c r="CH59" s="204"/>
      <c r="CI59" s="204"/>
      <c r="CJ59" s="204"/>
      <c r="CK59" s="204"/>
      <c r="CL59" s="204"/>
      <c r="CM59" s="204"/>
      <c r="CN59" s="204"/>
      <c r="CO59" s="204"/>
      <c r="CP59" s="204"/>
      <c r="CQ59" s="204"/>
      <c r="CR59" s="204"/>
      <c r="CS59" s="204"/>
      <c r="CT59" s="204"/>
      <c r="CU59" s="204"/>
      <c r="CV59" s="204"/>
      <c r="CW59" s="204"/>
      <c r="CX59" s="204"/>
      <c r="CY59" s="204"/>
      <c r="CZ59" s="204"/>
      <c r="DA59" s="204"/>
      <c r="DB59" s="204"/>
      <c r="DC59" s="204"/>
      <c r="DD59" s="204"/>
      <c r="DE59" s="204"/>
      <c r="DF59" s="204"/>
      <c r="DG59" s="204"/>
      <c r="DH59" s="204"/>
      <c r="DI59" s="204"/>
      <c r="DJ59" s="204"/>
      <c r="DK59" s="204"/>
      <c r="DL59" s="204"/>
      <c r="DM59" s="204"/>
      <c r="DN59" s="204"/>
      <c r="DO59" s="204"/>
      <c r="DP59" s="204"/>
      <c r="DQ59" s="204"/>
      <c r="DR59" s="204"/>
      <c r="DS59" s="204"/>
      <c r="DT59" s="204"/>
      <c r="DU59" s="204"/>
      <c r="DV59" s="204"/>
      <c r="DW59" s="204"/>
      <c r="DX59" s="204"/>
      <c r="DY59" s="204"/>
      <c r="DZ59" s="204"/>
      <c r="EA59" s="204"/>
      <c r="EB59" s="204"/>
      <c r="EC59" s="204"/>
      <c r="ED59" s="204"/>
      <c r="EE59" s="204"/>
      <c r="EF59" s="204"/>
      <c r="EG59" s="204"/>
      <c r="EH59" s="204"/>
      <c r="EI59" s="204"/>
      <c r="EJ59" s="204"/>
      <c r="EK59" s="204"/>
      <c r="EL59" s="204"/>
      <c r="EM59" s="204"/>
      <c r="EN59" s="204"/>
      <c r="EO59" s="204"/>
      <c r="EP59" s="204"/>
      <c r="EQ59" s="204"/>
      <c r="ER59" s="204"/>
      <c r="ES59" s="204"/>
      <c r="ET59" s="204"/>
      <c r="EU59" s="204"/>
      <c r="EV59" s="204"/>
      <c r="EW59" s="204"/>
      <c r="EX59" s="204"/>
      <c r="EY59" s="204"/>
      <c r="EZ59" s="204"/>
      <c r="FA59" s="204"/>
      <c r="FB59" s="204"/>
      <c r="FC59" s="204"/>
      <c r="FD59" s="204"/>
      <c r="FE59" s="204"/>
      <c r="FF59" s="204"/>
      <c r="FG59" s="204"/>
      <c r="FH59" s="204"/>
      <c r="FI59" s="204"/>
      <c r="FJ59" s="204"/>
      <c r="FK59" s="204"/>
      <c r="FL59" s="204"/>
      <c r="FM59" s="204"/>
      <c r="FN59" s="204"/>
      <c r="FO59" s="204"/>
      <c r="FP59" s="204"/>
      <c r="FQ59" s="204"/>
      <c r="FR59" s="204"/>
      <c r="FS59" s="204"/>
      <c r="FT59" s="204"/>
      <c r="FU59" s="204"/>
      <c r="FV59" s="204"/>
      <c r="FW59" s="204"/>
      <c r="FX59" s="204"/>
      <c r="FY59" s="204"/>
      <c r="FZ59" s="204"/>
      <c r="GA59" s="204"/>
      <c r="GB59" s="204"/>
      <c r="GC59" s="204"/>
      <c r="GD59" s="204"/>
      <c r="GE59" s="204"/>
      <c r="GF59" s="204"/>
      <c r="GG59" s="204"/>
      <c r="GH59" s="204"/>
      <c r="GI59" s="204"/>
      <c r="GJ59" s="204"/>
      <c r="GK59" s="204"/>
      <c r="GL59" s="204"/>
      <c r="GM59" s="204"/>
      <c r="GN59" s="204"/>
      <c r="GO59" s="204"/>
      <c r="GP59" s="204"/>
      <c r="GQ59" s="204"/>
      <c r="GR59" s="204"/>
      <c r="GS59" s="204"/>
      <c r="GT59" s="204"/>
      <c r="GU59" s="204"/>
      <c r="GV59" s="204"/>
      <c r="GW59" s="204"/>
      <c r="GX59" s="204"/>
      <c r="GY59" s="204"/>
      <c r="GZ59" s="204"/>
      <c r="HA59" s="204"/>
      <c r="HB59" s="204"/>
      <c r="HC59" s="204"/>
      <c r="HD59" s="204"/>
      <c r="HE59" s="204"/>
      <c r="HF59" s="204"/>
      <c r="HG59" s="204"/>
      <c r="HH59" s="204"/>
      <c r="HI59" s="204"/>
      <c r="HJ59" s="204"/>
      <c r="HK59" s="204"/>
      <c r="HL59" s="204"/>
      <c r="HM59" s="204"/>
      <c r="HN59" s="204"/>
      <c r="HO59" s="204"/>
      <c r="HP59" s="204"/>
      <c r="HQ59" s="204"/>
      <c r="HR59" s="204"/>
      <c r="HS59" s="204"/>
      <c r="HT59" s="204"/>
      <c r="HU59" s="204"/>
    </row>
    <row r="60" spans="5:229" ht="12" customHeight="1" thickBot="1" x14ac:dyDescent="0.3">
      <c r="E60" s="529"/>
      <c r="F60" s="530"/>
      <c r="G60" s="530"/>
      <c r="H60" s="530"/>
      <c r="I60" s="530"/>
      <c r="J60" s="530"/>
      <c r="K60" s="530"/>
      <c r="L60" s="530"/>
      <c r="M60" s="530"/>
      <c r="N60" s="530"/>
      <c r="O60" s="530"/>
      <c r="P60" s="530"/>
      <c r="Q60" s="531"/>
      <c r="T60" s="554"/>
      <c r="U60" s="555"/>
      <c r="V60" s="556"/>
      <c r="W60" s="209"/>
      <c r="X60" s="209"/>
      <c r="Y60" s="523"/>
      <c r="Z60" s="524"/>
      <c r="AA60" s="525"/>
      <c r="AB60" s="209"/>
      <c r="AC60" s="209"/>
      <c r="AD60" s="523"/>
      <c r="AE60" s="524"/>
      <c r="AF60" s="525"/>
      <c r="AG60" s="209"/>
      <c r="AH60" s="209"/>
      <c r="AI60" s="523"/>
      <c r="AJ60" s="524"/>
      <c r="AK60" s="525"/>
      <c r="AL60" s="209"/>
      <c r="AM60" s="209"/>
      <c r="AN60" s="523"/>
      <c r="AO60" s="524"/>
      <c r="AP60" s="525"/>
      <c r="AQ60" s="209"/>
      <c r="AR60" s="209"/>
      <c r="AS60" s="523"/>
      <c r="AT60" s="524"/>
      <c r="AU60" s="525"/>
      <c r="AV60" s="203"/>
      <c r="AW60" s="203"/>
      <c r="AX60" s="203"/>
      <c r="AY60" s="203"/>
      <c r="AZ60" s="203"/>
      <c r="BA60" s="203"/>
      <c r="BB60" s="203"/>
      <c r="BC60" s="203"/>
      <c r="BD60" s="203"/>
      <c r="BE60" s="203"/>
      <c r="BF60" s="203"/>
      <c r="BG60" s="203"/>
      <c r="BH60" s="204"/>
      <c r="BI60" s="204"/>
      <c r="BJ60" s="204"/>
      <c r="BK60" s="204"/>
      <c r="BL60" s="204"/>
      <c r="BM60" s="204"/>
      <c r="BN60" s="204"/>
      <c r="BO60" s="204"/>
      <c r="BP60" s="204"/>
      <c r="BQ60" s="204"/>
      <c r="BR60" s="204"/>
      <c r="BS60" s="204"/>
      <c r="BT60" s="204"/>
      <c r="BU60" s="204"/>
      <c r="BV60" s="204"/>
      <c r="BW60" s="204"/>
      <c r="BX60" s="204"/>
      <c r="BY60" s="204"/>
      <c r="BZ60" s="204"/>
      <c r="CA60" s="204"/>
      <c r="CB60" s="204"/>
      <c r="CC60" s="204"/>
      <c r="CD60" s="204"/>
      <c r="CE60" s="204"/>
      <c r="CF60" s="204"/>
      <c r="CG60" s="204"/>
      <c r="CH60" s="204"/>
      <c r="CI60" s="204"/>
      <c r="CJ60" s="204"/>
      <c r="CK60" s="204"/>
      <c r="CL60" s="204"/>
      <c r="CM60" s="204"/>
      <c r="CN60" s="204"/>
      <c r="CO60" s="204"/>
      <c r="CP60" s="204"/>
      <c r="CQ60" s="204"/>
      <c r="CR60" s="204"/>
      <c r="CS60" s="204"/>
      <c r="CT60" s="204"/>
      <c r="CU60" s="204"/>
      <c r="CV60" s="204"/>
      <c r="CW60" s="204"/>
      <c r="CX60" s="204"/>
      <c r="CY60" s="204"/>
      <c r="CZ60" s="204"/>
      <c r="DA60" s="204"/>
      <c r="DB60" s="204"/>
      <c r="DC60" s="204"/>
      <c r="DD60" s="204"/>
      <c r="DE60" s="204"/>
      <c r="DF60" s="204"/>
      <c r="DG60" s="204"/>
      <c r="DH60" s="204"/>
      <c r="DI60" s="204"/>
      <c r="DJ60" s="204"/>
      <c r="DK60" s="204"/>
      <c r="DL60" s="204"/>
      <c r="DM60" s="204"/>
      <c r="DN60" s="204"/>
      <c r="DO60" s="204"/>
      <c r="DP60" s="204"/>
      <c r="DQ60" s="204"/>
      <c r="DR60" s="204"/>
      <c r="DS60" s="204"/>
      <c r="DT60" s="204"/>
      <c r="DU60" s="204"/>
      <c r="DV60" s="204"/>
      <c r="DW60" s="204"/>
      <c r="DX60" s="204"/>
      <c r="DY60" s="204"/>
      <c r="DZ60" s="204"/>
      <c r="EA60" s="204"/>
      <c r="EB60" s="204"/>
      <c r="EC60" s="204"/>
      <c r="ED60" s="204"/>
      <c r="EE60" s="204"/>
      <c r="EF60" s="204"/>
      <c r="EG60" s="204"/>
      <c r="EH60" s="204"/>
      <c r="EI60" s="204"/>
      <c r="EJ60" s="204"/>
      <c r="EK60" s="204"/>
      <c r="EL60" s="204"/>
      <c r="EM60" s="204"/>
      <c r="EN60" s="204"/>
      <c r="EO60" s="204"/>
      <c r="EP60" s="204"/>
      <c r="EQ60" s="204"/>
      <c r="ER60" s="204"/>
      <c r="ES60" s="204"/>
      <c r="ET60" s="204"/>
      <c r="EU60" s="204"/>
      <c r="EV60" s="204"/>
      <c r="EW60" s="204"/>
      <c r="EX60" s="204"/>
      <c r="EY60" s="204"/>
      <c r="EZ60" s="204"/>
      <c r="FA60" s="204"/>
      <c r="FB60" s="204"/>
      <c r="FC60" s="204"/>
      <c r="FD60" s="204"/>
      <c r="FE60" s="204"/>
      <c r="FF60" s="204"/>
      <c r="FG60" s="204"/>
      <c r="FH60" s="204"/>
      <c r="FI60" s="204"/>
      <c r="FJ60" s="204"/>
      <c r="FK60" s="204"/>
      <c r="FL60" s="204"/>
      <c r="FM60" s="204"/>
      <c r="FN60" s="204"/>
      <c r="FO60" s="204"/>
      <c r="FP60" s="204"/>
      <c r="FQ60" s="204"/>
      <c r="FR60" s="204"/>
      <c r="FS60" s="204"/>
      <c r="FT60" s="204"/>
      <c r="FU60" s="204"/>
      <c r="FV60" s="204"/>
      <c r="FW60" s="204"/>
      <c r="FX60" s="204"/>
      <c r="FY60" s="204"/>
      <c r="FZ60" s="204"/>
      <c r="GA60" s="204"/>
      <c r="GB60" s="204"/>
      <c r="GC60" s="204"/>
      <c r="GD60" s="204"/>
      <c r="GE60" s="204"/>
      <c r="GF60" s="204"/>
      <c r="GG60" s="204"/>
      <c r="GH60" s="204"/>
      <c r="GI60" s="204"/>
      <c r="GJ60" s="204"/>
      <c r="GK60" s="204"/>
      <c r="GL60" s="204"/>
      <c r="GM60" s="204"/>
      <c r="GN60" s="204"/>
      <c r="GO60" s="204"/>
      <c r="GP60" s="204"/>
      <c r="GQ60" s="204"/>
      <c r="GR60" s="204"/>
      <c r="GS60" s="204"/>
      <c r="GT60" s="204"/>
      <c r="GU60" s="204"/>
      <c r="GV60" s="204"/>
      <c r="GW60" s="204"/>
      <c r="GX60" s="204"/>
      <c r="GY60" s="204"/>
      <c r="GZ60" s="204"/>
      <c r="HA60" s="204"/>
      <c r="HB60" s="204"/>
      <c r="HC60" s="204"/>
      <c r="HD60" s="204"/>
      <c r="HE60" s="204"/>
      <c r="HF60" s="204"/>
      <c r="HG60" s="204"/>
      <c r="HH60" s="204"/>
      <c r="HI60" s="204"/>
      <c r="HJ60" s="204"/>
      <c r="HK60" s="204"/>
      <c r="HL60" s="204"/>
      <c r="HM60" s="204"/>
      <c r="HN60" s="204"/>
      <c r="HO60" s="204"/>
      <c r="HP60" s="204"/>
      <c r="HQ60" s="204"/>
      <c r="HR60" s="204"/>
      <c r="HS60" s="204"/>
      <c r="HT60" s="204"/>
      <c r="HU60" s="204"/>
    </row>
    <row r="61" spans="5:229" ht="12" customHeight="1" thickBot="1" x14ac:dyDescent="0.3">
      <c r="AV61" s="203"/>
      <c r="AW61" s="203"/>
      <c r="AX61" s="203"/>
      <c r="AY61" s="203"/>
      <c r="AZ61" s="203"/>
      <c r="BA61" s="203"/>
      <c r="BB61" s="203"/>
      <c r="BC61" s="203"/>
      <c r="BD61" s="203"/>
      <c r="BE61" s="203"/>
      <c r="BF61" s="203"/>
      <c r="BG61" s="203"/>
      <c r="BH61" s="204"/>
      <c r="BI61" s="204"/>
      <c r="BJ61" s="204"/>
      <c r="BK61" s="204"/>
      <c r="BL61" s="204"/>
      <c r="BM61" s="204"/>
      <c r="BN61" s="204"/>
      <c r="BO61" s="204"/>
      <c r="BP61" s="204"/>
      <c r="BQ61" s="204"/>
      <c r="BR61" s="204"/>
      <c r="BS61" s="204"/>
      <c r="BT61" s="204"/>
      <c r="BU61" s="204"/>
      <c r="BV61" s="204"/>
      <c r="BW61" s="204"/>
      <c r="BX61" s="204"/>
      <c r="BY61" s="204"/>
      <c r="BZ61" s="204"/>
      <c r="CA61" s="204"/>
      <c r="CB61" s="204"/>
      <c r="CC61" s="204"/>
      <c r="CD61" s="204"/>
      <c r="CE61" s="204"/>
      <c r="CF61" s="204"/>
      <c r="CG61" s="204"/>
      <c r="CH61" s="204"/>
      <c r="CI61" s="204"/>
      <c r="CJ61" s="204"/>
      <c r="CK61" s="204"/>
      <c r="CL61" s="204"/>
      <c r="CM61" s="204"/>
      <c r="CN61" s="204"/>
      <c r="CO61" s="204"/>
      <c r="CP61" s="204"/>
      <c r="CQ61" s="204"/>
      <c r="CR61" s="204"/>
      <c r="CS61" s="204"/>
      <c r="CT61" s="204"/>
      <c r="CU61" s="204"/>
      <c r="CV61" s="204"/>
      <c r="CW61" s="204"/>
      <c r="CX61" s="204"/>
      <c r="CY61" s="204"/>
      <c r="CZ61" s="204"/>
      <c r="DA61" s="204"/>
      <c r="DB61" s="204"/>
      <c r="DC61" s="204"/>
      <c r="DD61" s="204"/>
      <c r="DE61" s="204"/>
      <c r="DF61" s="204"/>
      <c r="DG61" s="204"/>
      <c r="DH61" s="204"/>
      <c r="DI61" s="204"/>
      <c r="DJ61" s="204"/>
      <c r="DK61" s="204"/>
      <c r="DL61" s="204"/>
      <c r="DM61" s="204"/>
      <c r="DN61" s="204"/>
      <c r="DO61" s="204"/>
      <c r="DP61" s="204"/>
      <c r="DQ61" s="204"/>
      <c r="DR61" s="204"/>
      <c r="DS61" s="204"/>
      <c r="DT61" s="204"/>
      <c r="DU61" s="204"/>
      <c r="DV61" s="204"/>
      <c r="DW61" s="204"/>
      <c r="DX61" s="204"/>
      <c r="DY61" s="204"/>
      <c r="DZ61" s="204"/>
      <c r="EA61" s="204"/>
      <c r="EB61" s="204"/>
      <c r="EC61" s="204"/>
      <c r="ED61" s="204"/>
      <c r="EE61" s="204"/>
      <c r="EF61" s="204"/>
      <c r="EG61" s="204"/>
      <c r="EH61" s="204"/>
      <c r="EI61" s="204"/>
      <c r="EJ61" s="204"/>
      <c r="EK61" s="204"/>
      <c r="EL61" s="204"/>
      <c r="EM61" s="204"/>
      <c r="EN61" s="204"/>
      <c r="EO61" s="204"/>
      <c r="EP61" s="204"/>
      <c r="EQ61" s="204"/>
      <c r="ER61" s="204"/>
      <c r="ES61" s="204"/>
      <c r="ET61" s="204"/>
      <c r="EU61" s="204"/>
      <c r="EV61" s="204"/>
      <c r="EW61" s="204"/>
      <c r="EX61" s="204"/>
      <c r="EY61" s="204"/>
      <c r="EZ61" s="204"/>
      <c r="FA61" s="204"/>
      <c r="FB61" s="204"/>
      <c r="FC61" s="204"/>
      <c r="FD61" s="204"/>
      <c r="FE61" s="204"/>
      <c r="FF61" s="204"/>
      <c r="FG61" s="204"/>
      <c r="FH61" s="204"/>
      <c r="FI61" s="204"/>
      <c r="FJ61" s="204"/>
      <c r="FK61" s="204"/>
      <c r="FL61" s="204"/>
      <c r="FM61" s="204"/>
      <c r="FN61" s="204"/>
      <c r="FO61" s="204"/>
      <c r="FP61" s="204"/>
      <c r="FQ61" s="204"/>
      <c r="FR61" s="204"/>
      <c r="FS61" s="204"/>
      <c r="FT61" s="204"/>
      <c r="FU61" s="204"/>
      <c r="FV61" s="204"/>
      <c r="FW61" s="204"/>
      <c r="FX61" s="204"/>
      <c r="FY61" s="204"/>
      <c r="FZ61" s="204"/>
      <c r="GA61" s="204"/>
      <c r="GB61" s="204"/>
      <c r="GC61" s="204"/>
      <c r="GD61" s="204"/>
      <c r="GE61" s="204"/>
      <c r="GF61" s="204"/>
      <c r="GG61" s="204"/>
      <c r="GH61" s="204"/>
      <c r="GI61" s="204"/>
      <c r="GJ61" s="204"/>
      <c r="GK61" s="204"/>
      <c r="GL61" s="204"/>
      <c r="GM61" s="204"/>
      <c r="GN61" s="204"/>
      <c r="GO61" s="204"/>
      <c r="GP61" s="204"/>
      <c r="GQ61" s="204"/>
      <c r="GR61" s="204"/>
      <c r="GS61" s="204"/>
      <c r="GT61" s="204"/>
      <c r="GU61" s="204"/>
      <c r="GV61" s="204"/>
      <c r="GW61" s="204"/>
      <c r="GX61" s="204"/>
      <c r="GY61" s="204"/>
      <c r="GZ61" s="204"/>
      <c r="HA61" s="204"/>
      <c r="HB61" s="204"/>
      <c r="HC61" s="204"/>
      <c r="HD61" s="204"/>
      <c r="HE61" s="204"/>
      <c r="HF61" s="204"/>
      <c r="HG61" s="204"/>
      <c r="HH61" s="204"/>
      <c r="HI61" s="204"/>
      <c r="HJ61" s="204"/>
      <c r="HK61" s="204"/>
      <c r="HL61" s="204"/>
      <c r="HM61" s="204"/>
      <c r="HN61" s="204"/>
      <c r="HO61" s="204"/>
      <c r="HP61" s="204"/>
      <c r="HQ61" s="204"/>
      <c r="HR61" s="204"/>
      <c r="HS61" s="204"/>
      <c r="HT61" s="204"/>
      <c r="HU61" s="204"/>
    </row>
    <row r="62" spans="5:229" ht="12" customHeight="1" x14ac:dyDescent="0.25">
      <c r="E62" s="526" t="s">
        <v>23</v>
      </c>
      <c r="F62" s="527"/>
      <c r="G62" s="527"/>
      <c r="H62" s="527"/>
      <c r="I62" s="527"/>
      <c r="J62" s="527"/>
      <c r="K62" s="527"/>
      <c r="L62" s="527"/>
      <c r="M62" s="527"/>
      <c r="N62" s="527"/>
      <c r="O62" s="527"/>
      <c r="P62" s="527"/>
      <c r="Q62" s="528"/>
      <c r="T62" s="551">
        <f>+Y62+AD62</f>
        <v>0</v>
      </c>
      <c r="U62" s="552"/>
      <c r="V62" s="553"/>
      <c r="W62" s="209"/>
      <c r="X62" s="209"/>
      <c r="Y62" s="520"/>
      <c r="Z62" s="521"/>
      <c r="AA62" s="522"/>
      <c r="AB62" s="209"/>
      <c r="AC62" s="209"/>
      <c r="AD62" s="520"/>
      <c r="AE62" s="521"/>
      <c r="AF62" s="522"/>
      <c r="AG62" s="209"/>
      <c r="AH62" s="209"/>
      <c r="AI62" s="520"/>
      <c r="AJ62" s="521"/>
      <c r="AK62" s="522"/>
      <c r="AL62" s="209"/>
      <c r="AM62" s="209"/>
      <c r="AN62" s="520"/>
      <c r="AO62" s="521"/>
      <c r="AP62" s="522"/>
      <c r="AQ62" s="209"/>
      <c r="AR62" s="209"/>
      <c r="AS62" s="520"/>
      <c r="AT62" s="521"/>
      <c r="AU62" s="522"/>
      <c r="AV62" s="203"/>
      <c r="AW62" s="203"/>
      <c r="AX62" s="203"/>
      <c r="AY62" s="203"/>
      <c r="AZ62" s="203"/>
      <c r="BA62" s="203"/>
      <c r="BB62" s="203"/>
      <c r="BC62" s="203"/>
      <c r="BD62" s="203"/>
      <c r="BE62" s="203"/>
      <c r="BF62" s="203"/>
      <c r="BG62" s="203"/>
      <c r="BH62" s="204"/>
      <c r="BI62" s="204"/>
      <c r="BJ62" s="204"/>
      <c r="BK62" s="204"/>
      <c r="BL62" s="204"/>
      <c r="BM62" s="204"/>
      <c r="BN62" s="204"/>
      <c r="BO62" s="204"/>
      <c r="BP62" s="204"/>
      <c r="BQ62" s="204"/>
      <c r="BR62" s="204"/>
      <c r="BS62" s="204"/>
      <c r="BT62" s="204"/>
      <c r="BU62" s="204"/>
      <c r="BV62" s="204"/>
      <c r="BW62" s="204"/>
      <c r="BX62" s="204"/>
      <c r="BY62" s="204"/>
      <c r="BZ62" s="204"/>
      <c r="CA62" s="204"/>
      <c r="CB62" s="204"/>
      <c r="CC62" s="204"/>
      <c r="CD62" s="204"/>
      <c r="CE62" s="204"/>
      <c r="CF62" s="204"/>
      <c r="CG62" s="204"/>
      <c r="CH62" s="204"/>
      <c r="CI62" s="204"/>
      <c r="CJ62" s="204"/>
      <c r="CK62" s="204"/>
      <c r="CL62" s="204"/>
      <c r="CM62" s="204"/>
      <c r="CN62" s="204"/>
      <c r="CO62" s="204"/>
      <c r="CP62" s="204"/>
      <c r="CQ62" s="204"/>
      <c r="CR62" s="204"/>
      <c r="CS62" s="204"/>
      <c r="CT62" s="204"/>
      <c r="CU62" s="204"/>
      <c r="CV62" s="204"/>
      <c r="CW62" s="204"/>
      <c r="CX62" s="204"/>
      <c r="CY62" s="204"/>
      <c r="CZ62" s="204"/>
      <c r="DA62" s="204"/>
      <c r="DB62" s="204"/>
      <c r="DC62" s="204"/>
      <c r="DD62" s="204"/>
      <c r="DE62" s="204"/>
      <c r="DF62" s="204"/>
      <c r="DG62" s="204"/>
      <c r="DH62" s="204"/>
      <c r="DI62" s="204"/>
      <c r="DJ62" s="204"/>
      <c r="DK62" s="204"/>
      <c r="DL62" s="204"/>
      <c r="DM62" s="204"/>
      <c r="DN62" s="204"/>
      <c r="DO62" s="204"/>
      <c r="DP62" s="204"/>
      <c r="DQ62" s="204"/>
      <c r="DR62" s="204"/>
      <c r="DS62" s="204"/>
      <c r="DT62" s="204"/>
      <c r="DU62" s="204"/>
      <c r="DV62" s="204"/>
      <c r="DW62" s="204"/>
      <c r="DX62" s="204"/>
      <c r="DY62" s="204"/>
      <c r="DZ62" s="204"/>
      <c r="EA62" s="204"/>
      <c r="EB62" s="204"/>
      <c r="EC62" s="204"/>
      <c r="ED62" s="204"/>
      <c r="EE62" s="204"/>
      <c r="EF62" s="204"/>
      <c r="EG62" s="204"/>
      <c r="EH62" s="204"/>
      <c r="EI62" s="204"/>
      <c r="EJ62" s="204"/>
      <c r="EK62" s="204"/>
      <c r="EL62" s="204"/>
      <c r="EM62" s="204"/>
      <c r="EN62" s="204"/>
      <c r="EO62" s="204"/>
      <c r="EP62" s="204"/>
      <c r="EQ62" s="204"/>
      <c r="ER62" s="204"/>
      <c r="ES62" s="204"/>
      <c r="ET62" s="204"/>
      <c r="EU62" s="204"/>
      <c r="EV62" s="204"/>
      <c r="EW62" s="204"/>
      <c r="EX62" s="204"/>
      <c r="EY62" s="204"/>
      <c r="EZ62" s="204"/>
      <c r="FA62" s="204"/>
      <c r="FB62" s="204"/>
      <c r="FC62" s="204"/>
      <c r="FD62" s="204"/>
      <c r="FE62" s="204"/>
      <c r="FF62" s="204"/>
      <c r="FG62" s="204"/>
      <c r="FH62" s="204"/>
      <c r="FI62" s="204"/>
      <c r="FJ62" s="204"/>
      <c r="FK62" s="204"/>
      <c r="FL62" s="204"/>
      <c r="FM62" s="204"/>
      <c r="FN62" s="204"/>
      <c r="FO62" s="204"/>
      <c r="FP62" s="204"/>
      <c r="FQ62" s="204"/>
      <c r="FR62" s="204"/>
      <c r="FS62" s="204"/>
      <c r="FT62" s="204"/>
      <c r="FU62" s="204"/>
      <c r="FV62" s="204"/>
      <c r="FW62" s="204"/>
      <c r="FX62" s="204"/>
      <c r="FY62" s="204"/>
      <c r="FZ62" s="204"/>
      <c r="GA62" s="204"/>
      <c r="GB62" s="204"/>
      <c r="GC62" s="204"/>
      <c r="GD62" s="204"/>
      <c r="GE62" s="204"/>
      <c r="GF62" s="204"/>
      <c r="GG62" s="204"/>
      <c r="GH62" s="204"/>
      <c r="GI62" s="204"/>
      <c r="GJ62" s="204"/>
      <c r="GK62" s="204"/>
      <c r="GL62" s="204"/>
      <c r="GM62" s="204"/>
      <c r="GN62" s="204"/>
      <c r="GO62" s="204"/>
      <c r="GP62" s="204"/>
      <c r="GQ62" s="204"/>
      <c r="GR62" s="204"/>
      <c r="GS62" s="204"/>
      <c r="GT62" s="204"/>
      <c r="GU62" s="204"/>
      <c r="GV62" s="204"/>
      <c r="GW62" s="204"/>
      <c r="GX62" s="204"/>
      <c r="GY62" s="204"/>
      <c r="GZ62" s="204"/>
      <c r="HA62" s="204"/>
      <c r="HB62" s="204"/>
      <c r="HC62" s="204"/>
      <c r="HD62" s="204"/>
      <c r="HE62" s="204"/>
      <c r="HF62" s="204"/>
      <c r="HG62" s="204"/>
      <c r="HH62" s="204"/>
      <c r="HI62" s="204"/>
      <c r="HJ62" s="204"/>
      <c r="HK62" s="204"/>
      <c r="HL62" s="204"/>
      <c r="HM62" s="204"/>
      <c r="HN62" s="204"/>
      <c r="HO62" s="204"/>
      <c r="HP62" s="204"/>
      <c r="HQ62" s="204"/>
      <c r="HR62" s="204"/>
      <c r="HS62" s="204"/>
      <c r="HT62" s="204"/>
      <c r="HU62" s="204"/>
    </row>
    <row r="63" spans="5:229" ht="12" customHeight="1" thickBot="1" x14ac:dyDescent="0.3">
      <c r="E63" s="529"/>
      <c r="F63" s="530"/>
      <c r="G63" s="530"/>
      <c r="H63" s="530"/>
      <c r="I63" s="530"/>
      <c r="J63" s="530"/>
      <c r="K63" s="530"/>
      <c r="L63" s="530"/>
      <c r="M63" s="530"/>
      <c r="N63" s="530"/>
      <c r="O63" s="530"/>
      <c r="P63" s="530"/>
      <c r="Q63" s="531"/>
      <c r="T63" s="554"/>
      <c r="U63" s="555"/>
      <c r="V63" s="556"/>
      <c r="W63" s="209"/>
      <c r="X63" s="209"/>
      <c r="Y63" s="523"/>
      <c r="Z63" s="524"/>
      <c r="AA63" s="525"/>
      <c r="AB63" s="209"/>
      <c r="AC63" s="209"/>
      <c r="AD63" s="523"/>
      <c r="AE63" s="524"/>
      <c r="AF63" s="525"/>
      <c r="AG63" s="209"/>
      <c r="AH63" s="209"/>
      <c r="AI63" s="523"/>
      <c r="AJ63" s="524"/>
      <c r="AK63" s="525"/>
      <c r="AL63" s="209"/>
      <c r="AM63" s="209"/>
      <c r="AN63" s="523"/>
      <c r="AO63" s="524"/>
      <c r="AP63" s="525"/>
      <c r="AQ63" s="209"/>
      <c r="AR63" s="209"/>
      <c r="AS63" s="523"/>
      <c r="AT63" s="524"/>
      <c r="AU63" s="525"/>
      <c r="AV63" s="203"/>
      <c r="AW63" s="203"/>
      <c r="AX63" s="203"/>
      <c r="AY63" s="203"/>
      <c r="AZ63" s="203"/>
      <c r="BA63" s="203"/>
      <c r="BB63" s="203"/>
      <c r="BC63" s="203"/>
      <c r="BD63" s="203"/>
      <c r="BE63" s="203"/>
      <c r="BF63" s="203"/>
      <c r="BG63" s="203"/>
      <c r="BH63" s="204"/>
      <c r="BI63" s="204"/>
      <c r="BJ63" s="204"/>
      <c r="BK63" s="204"/>
      <c r="BL63" s="204"/>
      <c r="BM63" s="204"/>
      <c r="BN63" s="204"/>
      <c r="BO63" s="204"/>
      <c r="BP63" s="204"/>
      <c r="BQ63" s="204"/>
      <c r="BR63" s="204"/>
      <c r="BS63" s="204"/>
      <c r="BT63" s="204"/>
      <c r="BU63" s="204"/>
      <c r="BV63" s="204"/>
      <c r="BW63" s="204"/>
      <c r="BX63" s="204"/>
      <c r="BY63" s="204"/>
      <c r="BZ63" s="204"/>
      <c r="CA63" s="204"/>
      <c r="CB63" s="204"/>
      <c r="CC63" s="204"/>
      <c r="CD63" s="204"/>
      <c r="CE63" s="204"/>
      <c r="CF63" s="204"/>
      <c r="CG63" s="204"/>
      <c r="CH63" s="204"/>
      <c r="CI63" s="204"/>
      <c r="CJ63" s="204"/>
      <c r="CK63" s="204"/>
      <c r="CL63" s="204"/>
      <c r="CM63" s="204"/>
      <c r="CN63" s="204"/>
      <c r="CO63" s="204"/>
      <c r="CP63" s="204"/>
      <c r="CQ63" s="204"/>
      <c r="CR63" s="204"/>
      <c r="CS63" s="204"/>
      <c r="CT63" s="204"/>
      <c r="CU63" s="204"/>
      <c r="CV63" s="204"/>
      <c r="CW63" s="204"/>
      <c r="CX63" s="204"/>
      <c r="CY63" s="204"/>
      <c r="CZ63" s="204"/>
      <c r="DA63" s="204"/>
      <c r="DB63" s="204"/>
      <c r="DC63" s="204"/>
      <c r="DD63" s="204"/>
      <c r="DE63" s="204"/>
      <c r="DF63" s="204"/>
      <c r="DG63" s="204"/>
      <c r="DH63" s="204"/>
      <c r="DI63" s="204"/>
      <c r="DJ63" s="204"/>
      <c r="DK63" s="204"/>
      <c r="DL63" s="204"/>
      <c r="DM63" s="204"/>
      <c r="DN63" s="204"/>
      <c r="DO63" s="204"/>
      <c r="DP63" s="204"/>
      <c r="DQ63" s="204"/>
      <c r="DR63" s="204"/>
      <c r="DS63" s="204"/>
      <c r="DT63" s="204"/>
      <c r="DU63" s="204"/>
      <c r="DV63" s="204"/>
      <c r="DW63" s="204"/>
      <c r="DX63" s="204"/>
      <c r="DY63" s="204"/>
      <c r="DZ63" s="204"/>
      <c r="EA63" s="204"/>
      <c r="EB63" s="204"/>
      <c r="EC63" s="204"/>
      <c r="ED63" s="204"/>
      <c r="EE63" s="204"/>
      <c r="EF63" s="204"/>
      <c r="EG63" s="204"/>
      <c r="EH63" s="204"/>
      <c r="EI63" s="204"/>
      <c r="EJ63" s="204"/>
      <c r="EK63" s="204"/>
      <c r="EL63" s="204"/>
      <c r="EM63" s="204"/>
      <c r="EN63" s="204"/>
      <c r="EO63" s="204"/>
      <c r="EP63" s="204"/>
      <c r="EQ63" s="204"/>
      <c r="ER63" s="204"/>
      <c r="ES63" s="204"/>
      <c r="ET63" s="204"/>
      <c r="EU63" s="204"/>
      <c r="EV63" s="204"/>
      <c r="EW63" s="204"/>
      <c r="EX63" s="204"/>
      <c r="EY63" s="204"/>
      <c r="EZ63" s="204"/>
      <c r="FA63" s="204"/>
      <c r="FB63" s="204"/>
      <c r="FC63" s="204"/>
      <c r="FD63" s="204"/>
      <c r="FE63" s="204"/>
      <c r="FF63" s="204"/>
      <c r="FG63" s="204"/>
      <c r="FH63" s="204"/>
      <c r="FI63" s="204"/>
      <c r="FJ63" s="204"/>
      <c r="FK63" s="204"/>
      <c r="FL63" s="204"/>
      <c r="FM63" s="204"/>
      <c r="FN63" s="204"/>
      <c r="FO63" s="204"/>
      <c r="FP63" s="204"/>
      <c r="FQ63" s="204"/>
      <c r="FR63" s="204"/>
      <c r="FS63" s="204"/>
      <c r="FT63" s="204"/>
      <c r="FU63" s="204"/>
      <c r="FV63" s="204"/>
      <c r="FW63" s="204"/>
      <c r="FX63" s="204"/>
      <c r="FY63" s="204"/>
      <c r="FZ63" s="204"/>
      <c r="GA63" s="204"/>
      <c r="GB63" s="204"/>
      <c r="GC63" s="204"/>
      <c r="GD63" s="204"/>
      <c r="GE63" s="204"/>
      <c r="GF63" s="204"/>
      <c r="GG63" s="204"/>
      <c r="GH63" s="204"/>
      <c r="GI63" s="204"/>
      <c r="GJ63" s="204"/>
      <c r="GK63" s="204"/>
      <c r="GL63" s="204"/>
      <c r="GM63" s="204"/>
      <c r="GN63" s="204"/>
      <c r="GO63" s="204"/>
      <c r="GP63" s="204"/>
      <c r="GQ63" s="204"/>
      <c r="GR63" s="204"/>
      <c r="GS63" s="204"/>
      <c r="GT63" s="204"/>
      <c r="GU63" s="204"/>
      <c r="GV63" s="204"/>
      <c r="GW63" s="204"/>
      <c r="GX63" s="204"/>
      <c r="GY63" s="204"/>
      <c r="GZ63" s="204"/>
      <c r="HA63" s="204"/>
      <c r="HB63" s="204"/>
      <c r="HC63" s="204"/>
      <c r="HD63" s="204"/>
      <c r="HE63" s="204"/>
      <c r="HF63" s="204"/>
      <c r="HG63" s="204"/>
      <c r="HH63" s="204"/>
      <c r="HI63" s="204"/>
      <c r="HJ63" s="204"/>
      <c r="HK63" s="204"/>
      <c r="HL63" s="204"/>
      <c r="HM63" s="204"/>
      <c r="HN63" s="204"/>
      <c r="HO63" s="204"/>
      <c r="HP63" s="204"/>
      <c r="HQ63" s="204"/>
      <c r="HR63" s="204"/>
      <c r="HS63" s="204"/>
      <c r="HT63" s="204"/>
      <c r="HU63" s="204"/>
    </row>
    <row r="64" spans="5:229" ht="12" customHeight="1" thickBot="1" x14ac:dyDescent="0.3">
      <c r="AV64" s="203"/>
      <c r="AW64" s="203"/>
      <c r="AX64" s="203"/>
      <c r="AY64" s="203"/>
      <c r="AZ64" s="203"/>
      <c r="BA64" s="203"/>
      <c r="BB64" s="203"/>
      <c r="BC64" s="203"/>
      <c r="BD64" s="203"/>
      <c r="BE64" s="203"/>
      <c r="BF64" s="203"/>
      <c r="BG64" s="203"/>
      <c r="BH64" s="204"/>
      <c r="BI64" s="204"/>
      <c r="BJ64" s="204"/>
      <c r="BK64" s="204"/>
      <c r="BL64" s="204"/>
      <c r="BM64" s="204"/>
      <c r="BN64" s="204"/>
      <c r="BO64" s="204"/>
      <c r="BP64" s="204"/>
      <c r="BQ64" s="204"/>
      <c r="BR64" s="204"/>
      <c r="BS64" s="204"/>
      <c r="BT64" s="204"/>
      <c r="BU64" s="204"/>
      <c r="BV64" s="204"/>
      <c r="BW64" s="204"/>
      <c r="BX64" s="204"/>
      <c r="BY64" s="204"/>
      <c r="BZ64" s="204"/>
      <c r="CA64" s="204"/>
      <c r="CB64" s="204"/>
      <c r="CC64" s="204"/>
      <c r="CD64" s="204"/>
      <c r="CE64" s="204"/>
      <c r="CF64" s="204"/>
      <c r="CG64" s="204"/>
      <c r="CH64" s="204"/>
      <c r="CI64" s="204"/>
      <c r="CJ64" s="204"/>
      <c r="CK64" s="204"/>
      <c r="CL64" s="204"/>
      <c r="CM64" s="204"/>
      <c r="CN64" s="204"/>
      <c r="CO64" s="204"/>
      <c r="CP64" s="204"/>
      <c r="CQ64" s="204"/>
      <c r="CR64" s="204"/>
      <c r="CS64" s="204"/>
      <c r="CT64" s="204"/>
      <c r="CU64" s="204"/>
      <c r="CV64" s="204"/>
      <c r="CW64" s="204"/>
      <c r="CX64" s="204"/>
      <c r="CY64" s="204"/>
      <c r="CZ64" s="204"/>
      <c r="DA64" s="204"/>
      <c r="DB64" s="204"/>
      <c r="DC64" s="204"/>
      <c r="DD64" s="204"/>
      <c r="DE64" s="204"/>
      <c r="DF64" s="204"/>
      <c r="DG64" s="204"/>
      <c r="DH64" s="204"/>
      <c r="DI64" s="204"/>
      <c r="DJ64" s="204"/>
      <c r="DK64" s="204"/>
      <c r="DL64" s="204"/>
      <c r="DM64" s="204"/>
      <c r="DN64" s="204"/>
      <c r="DO64" s="204"/>
      <c r="DP64" s="204"/>
      <c r="DQ64" s="204"/>
      <c r="DR64" s="204"/>
      <c r="DS64" s="204"/>
      <c r="DT64" s="204"/>
      <c r="DU64" s="204"/>
      <c r="DV64" s="204"/>
      <c r="DW64" s="204"/>
      <c r="DX64" s="204"/>
      <c r="DY64" s="204"/>
      <c r="DZ64" s="204"/>
      <c r="EA64" s="204"/>
      <c r="EB64" s="204"/>
      <c r="EC64" s="204"/>
      <c r="ED64" s="204"/>
      <c r="EE64" s="204"/>
      <c r="EF64" s="204"/>
      <c r="EG64" s="204"/>
      <c r="EH64" s="204"/>
      <c r="EI64" s="204"/>
      <c r="EJ64" s="204"/>
      <c r="EK64" s="204"/>
      <c r="EL64" s="204"/>
      <c r="EM64" s="204"/>
      <c r="EN64" s="204"/>
      <c r="EO64" s="204"/>
      <c r="EP64" s="204"/>
      <c r="EQ64" s="204"/>
      <c r="ER64" s="204"/>
      <c r="ES64" s="204"/>
      <c r="ET64" s="204"/>
      <c r="EU64" s="204"/>
      <c r="EV64" s="204"/>
      <c r="EW64" s="204"/>
      <c r="EX64" s="204"/>
      <c r="EY64" s="204"/>
      <c r="EZ64" s="204"/>
      <c r="FA64" s="204"/>
      <c r="FB64" s="204"/>
      <c r="FC64" s="204"/>
      <c r="FD64" s="204"/>
      <c r="FE64" s="204"/>
      <c r="FF64" s="204"/>
      <c r="FG64" s="204"/>
      <c r="FH64" s="204"/>
      <c r="FI64" s="204"/>
      <c r="FJ64" s="204"/>
      <c r="FK64" s="204"/>
      <c r="FL64" s="204"/>
      <c r="FM64" s="204"/>
      <c r="FN64" s="204"/>
      <c r="FO64" s="204"/>
      <c r="FP64" s="204"/>
      <c r="FQ64" s="204"/>
      <c r="FR64" s="204"/>
      <c r="FS64" s="204"/>
      <c r="FT64" s="204"/>
      <c r="FU64" s="204"/>
      <c r="FV64" s="204"/>
      <c r="FW64" s="204"/>
      <c r="FX64" s="204"/>
      <c r="FY64" s="204"/>
      <c r="FZ64" s="204"/>
      <c r="GA64" s="204"/>
      <c r="GB64" s="204"/>
      <c r="GC64" s="204"/>
      <c r="GD64" s="204"/>
      <c r="GE64" s="204"/>
      <c r="GF64" s="204"/>
      <c r="GG64" s="204"/>
      <c r="GH64" s="204"/>
      <c r="GI64" s="204"/>
      <c r="GJ64" s="204"/>
      <c r="GK64" s="204"/>
      <c r="GL64" s="204"/>
      <c r="GM64" s="204"/>
      <c r="GN64" s="204"/>
      <c r="GO64" s="204"/>
      <c r="GP64" s="204"/>
      <c r="GQ64" s="204"/>
      <c r="GR64" s="204"/>
      <c r="GS64" s="204"/>
      <c r="GT64" s="204"/>
      <c r="GU64" s="204"/>
      <c r="GV64" s="204"/>
      <c r="GW64" s="204"/>
      <c r="GX64" s="204"/>
      <c r="GY64" s="204"/>
      <c r="GZ64" s="204"/>
      <c r="HA64" s="204"/>
      <c r="HB64" s="204"/>
      <c r="HC64" s="204"/>
      <c r="HD64" s="204"/>
      <c r="HE64" s="204"/>
      <c r="HF64" s="204"/>
      <c r="HG64" s="204"/>
      <c r="HH64" s="204"/>
      <c r="HI64" s="204"/>
      <c r="HJ64" s="204"/>
      <c r="HK64" s="204"/>
      <c r="HL64" s="204"/>
      <c r="HM64" s="204"/>
      <c r="HN64" s="204"/>
      <c r="HO64" s="204"/>
      <c r="HP64" s="204"/>
      <c r="HQ64" s="204"/>
      <c r="HR64" s="204"/>
      <c r="HS64" s="204"/>
      <c r="HT64" s="204"/>
      <c r="HU64" s="204"/>
    </row>
    <row r="65" spans="1:229" ht="12" customHeight="1" x14ac:dyDescent="0.25">
      <c r="E65" s="526" t="s">
        <v>25</v>
      </c>
      <c r="F65" s="527"/>
      <c r="G65" s="527"/>
      <c r="H65" s="527"/>
      <c r="I65" s="527"/>
      <c r="J65" s="527"/>
      <c r="K65" s="527"/>
      <c r="L65" s="527"/>
      <c r="M65" s="527"/>
      <c r="N65" s="527"/>
      <c r="O65" s="527"/>
      <c r="P65" s="527"/>
      <c r="Q65" s="528"/>
      <c r="T65" s="551">
        <f>+Y65+AD65</f>
        <v>0</v>
      </c>
      <c r="U65" s="552"/>
      <c r="V65" s="553"/>
      <c r="W65" s="209"/>
      <c r="X65" s="209"/>
      <c r="Y65" s="520"/>
      <c r="Z65" s="521"/>
      <c r="AA65" s="522"/>
      <c r="AB65" s="209"/>
      <c r="AC65" s="209"/>
      <c r="AD65" s="520"/>
      <c r="AE65" s="521"/>
      <c r="AF65" s="522"/>
      <c r="AG65" s="209"/>
      <c r="AH65" s="209"/>
      <c r="AI65" s="520"/>
      <c r="AJ65" s="521"/>
      <c r="AK65" s="522"/>
      <c r="AL65" s="209"/>
      <c r="AM65" s="209"/>
      <c r="AN65" s="520"/>
      <c r="AO65" s="521"/>
      <c r="AP65" s="522"/>
      <c r="AQ65" s="209"/>
      <c r="AR65" s="209"/>
      <c r="AS65" s="520"/>
      <c r="AT65" s="521"/>
      <c r="AU65" s="522"/>
      <c r="AV65" s="203"/>
      <c r="AW65" s="203"/>
      <c r="AX65" s="203"/>
      <c r="AY65" s="203"/>
      <c r="AZ65" s="203"/>
      <c r="BA65" s="203"/>
      <c r="BB65" s="203"/>
      <c r="BC65" s="203"/>
      <c r="BD65" s="203"/>
      <c r="BE65" s="203"/>
      <c r="BF65" s="203"/>
      <c r="BG65" s="203"/>
      <c r="BH65" s="204"/>
      <c r="BI65" s="204"/>
      <c r="BJ65" s="204"/>
      <c r="BK65" s="204"/>
      <c r="BL65" s="204"/>
      <c r="BM65" s="204"/>
      <c r="BN65" s="204"/>
      <c r="BO65" s="204"/>
      <c r="BP65" s="204"/>
      <c r="BQ65" s="204"/>
      <c r="BR65" s="204"/>
      <c r="BS65" s="204"/>
      <c r="BT65" s="204"/>
      <c r="BU65" s="204"/>
      <c r="BV65" s="204"/>
      <c r="BW65" s="204"/>
      <c r="BX65" s="204"/>
      <c r="BY65" s="204"/>
      <c r="BZ65" s="204"/>
      <c r="CA65" s="204"/>
      <c r="CB65" s="204"/>
      <c r="CC65" s="204"/>
      <c r="CD65" s="204"/>
      <c r="CE65" s="204"/>
      <c r="CF65" s="204"/>
      <c r="CG65" s="204"/>
      <c r="CH65" s="204"/>
      <c r="CI65" s="204"/>
      <c r="CJ65" s="204"/>
      <c r="CK65" s="204"/>
      <c r="CL65" s="204"/>
      <c r="CM65" s="204"/>
      <c r="CN65" s="204"/>
      <c r="CO65" s="204"/>
      <c r="CP65" s="204"/>
      <c r="CQ65" s="204"/>
      <c r="CR65" s="204"/>
      <c r="CS65" s="204"/>
      <c r="CT65" s="204"/>
      <c r="CU65" s="204"/>
      <c r="CV65" s="204"/>
      <c r="CW65" s="204"/>
      <c r="CX65" s="204"/>
      <c r="CY65" s="204"/>
      <c r="CZ65" s="204"/>
      <c r="DA65" s="204"/>
      <c r="DB65" s="204"/>
      <c r="DC65" s="204"/>
      <c r="DD65" s="204"/>
      <c r="DE65" s="204"/>
      <c r="DF65" s="204"/>
      <c r="DG65" s="204"/>
      <c r="DH65" s="204"/>
      <c r="DI65" s="204"/>
      <c r="DJ65" s="204"/>
      <c r="DK65" s="204"/>
      <c r="DL65" s="204"/>
      <c r="DM65" s="204"/>
      <c r="DN65" s="204"/>
      <c r="DO65" s="204"/>
      <c r="DP65" s="204"/>
      <c r="DQ65" s="204"/>
      <c r="DR65" s="204"/>
      <c r="DS65" s="204"/>
      <c r="DT65" s="204"/>
      <c r="DU65" s="204"/>
      <c r="DV65" s="204"/>
      <c r="DW65" s="204"/>
      <c r="DX65" s="204"/>
      <c r="DY65" s="204"/>
      <c r="DZ65" s="204"/>
      <c r="EA65" s="204"/>
      <c r="EB65" s="204"/>
      <c r="EC65" s="204"/>
      <c r="ED65" s="204"/>
      <c r="EE65" s="204"/>
      <c r="EF65" s="204"/>
      <c r="EG65" s="204"/>
      <c r="EH65" s="204"/>
      <c r="EI65" s="204"/>
      <c r="EJ65" s="204"/>
      <c r="EK65" s="204"/>
      <c r="EL65" s="204"/>
      <c r="EM65" s="204"/>
      <c r="EN65" s="204"/>
      <c r="EO65" s="204"/>
      <c r="EP65" s="204"/>
      <c r="EQ65" s="204"/>
      <c r="ER65" s="204"/>
      <c r="ES65" s="204"/>
      <c r="ET65" s="204"/>
      <c r="EU65" s="204"/>
      <c r="EV65" s="204"/>
      <c r="EW65" s="204"/>
      <c r="EX65" s="204"/>
      <c r="EY65" s="204"/>
      <c r="EZ65" s="204"/>
      <c r="FA65" s="204"/>
      <c r="FB65" s="204"/>
      <c r="FC65" s="204"/>
      <c r="FD65" s="204"/>
      <c r="FE65" s="204"/>
      <c r="FF65" s="204"/>
      <c r="FG65" s="204"/>
      <c r="FH65" s="204"/>
      <c r="FI65" s="204"/>
      <c r="FJ65" s="204"/>
      <c r="FK65" s="204"/>
      <c r="FL65" s="204"/>
      <c r="FM65" s="204"/>
      <c r="FN65" s="204"/>
      <c r="FO65" s="204"/>
      <c r="FP65" s="204"/>
      <c r="FQ65" s="204"/>
      <c r="FR65" s="204"/>
      <c r="FS65" s="204"/>
      <c r="FT65" s="204"/>
      <c r="FU65" s="204"/>
      <c r="FV65" s="204"/>
      <c r="FW65" s="204"/>
      <c r="FX65" s="204"/>
      <c r="FY65" s="204"/>
      <c r="FZ65" s="204"/>
      <c r="GA65" s="204"/>
      <c r="GB65" s="204"/>
      <c r="GC65" s="204"/>
      <c r="GD65" s="204"/>
      <c r="GE65" s="204"/>
      <c r="GF65" s="204"/>
      <c r="GG65" s="204"/>
      <c r="GH65" s="204"/>
      <c r="GI65" s="204"/>
      <c r="GJ65" s="204"/>
      <c r="GK65" s="204"/>
      <c r="GL65" s="204"/>
      <c r="GM65" s="204"/>
      <c r="GN65" s="204"/>
      <c r="GO65" s="204"/>
      <c r="GP65" s="204"/>
      <c r="GQ65" s="204"/>
      <c r="GR65" s="204"/>
      <c r="GS65" s="204"/>
      <c r="GT65" s="204"/>
      <c r="GU65" s="204"/>
      <c r="GV65" s="204"/>
      <c r="GW65" s="204"/>
      <c r="GX65" s="204"/>
      <c r="GY65" s="204"/>
      <c r="GZ65" s="204"/>
      <c r="HA65" s="204"/>
      <c r="HB65" s="204"/>
      <c r="HC65" s="204"/>
      <c r="HD65" s="204"/>
      <c r="HE65" s="204"/>
      <c r="HF65" s="204"/>
      <c r="HG65" s="204"/>
      <c r="HH65" s="204"/>
      <c r="HI65" s="204"/>
      <c r="HJ65" s="204"/>
      <c r="HK65" s="204"/>
      <c r="HL65" s="204"/>
      <c r="HM65" s="204"/>
      <c r="HN65" s="204"/>
      <c r="HO65" s="204"/>
      <c r="HP65" s="204"/>
      <c r="HQ65" s="204"/>
      <c r="HR65" s="204"/>
      <c r="HS65" s="204"/>
      <c r="HT65" s="204"/>
      <c r="HU65" s="204"/>
    </row>
    <row r="66" spans="1:229" ht="12" customHeight="1" thickBot="1" x14ac:dyDescent="0.3">
      <c r="E66" s="529"/>
      <c r="F66" s="530"/>
      <c r="G66" s="530"/>
      <c r="H66" s="530"/>
      <c r="I66" s="530"/>
      <c r="J66" s="530"/>
      <c r="K66" s="530"/>
      <c r="L66" s="530"/>
      <c r="M66" s="530"/>
      <c r="N66" s="530"/>
      <c r="O66" s="530"/>
      <c r="P66" s="530"/>
      <c r="Q66" s="531"/>
      <c r="T66" s="554"/>
      <c r="U66" s="555"/>
      <c r="V66" s="556"/>
      <c r="W66" s="209"/>
      <c r="X66" s="209"/>
      <c r="Y66" s="523"/>
      <c r="Z66" s="524"/>
      <c r="AA66" s="525"/>
      <c r="AB66" s="209"/>
      <c r="AC66" s="209"/>
      <c r="AD66" s="523"/>
      <c r="AE66" s="524"/>
      <c r="AF66" s="525"/>
      <c r="AG66" s="209"/>
      <c r="AH66" s="209"/>
      <c r="AI66" s="523"/>
      <c r="AJ66" s="524"/>
      <c r="AK66" s="525"/>
      <c r="AL66" s="209"/>
      <c r="AM66" s="209"/>
      <c r="AN66" s="523"/>
      <c r="AO66" s="524"/>
      <c r="AP66" s="525"/>
      <c r="AQ66" s="209"/>
      <c r="AR66" s="209"/>
      <c r="AS66" s="523"/>
      <c r="AT66" s="524"/>
      <c r="AU66" s="525"/>
      <c r="AV66" s="203"/>
      <c r="AW66" s="203"/>
      <c r="AX66" s="203"/>
      <c r="AY66" s="203"/>
      <c r="AZ66" s="203"/>
      <c r="BA66" s="203"/>
      <c r="BB66" s="203"/>
      <c r="BC66" s="203"/>
      <c r="BD66" s="203"/>
      <c r="BE66" s="203"/>
      <c r="BF66" s="203"/>
      <c r="BG66" s="203"/>
      <c r="BH66" s="204"/>
      <c r="BI66" s="204"/>
      <c r="BJ66" s="204"/>
      <c r="BK66" s="204"/>
      <c r="BL66" s="204"/>
      <c r="BM66" s="204"/>
      <c r="BN66" s="204"/>
      <c r="BO66" s="204"/>
      <c r="BP66" s="204"/>
      <c r="BQ66" s="204"/>
      <c r="BR66" s="204"/>
      <c r="BS66" s="204"/>
      <c r="BT66" s="204"/>
      <c r="BU66" s="204"/>
      <c r="BV66" s="204"/>
      <c r="BW66" s="204"/>
      <c r="BX66" s="204"/>
      <c r="BY66" s="204"/>
      <c r="BZ66" s="204"/>
      <c r="CA66" s="204"/>
      <c r="CB66" s="204"/>
      <c r="CC66" s="204"/>
      <c r="CD66" s="204"/>
      <c r="CE66" s="204"/>
      <c r="CF66" s="204"/>
      <c r="CG66" s="204"/>
      <c r="CH66" s="204"/>
      <c r="CI66" s="204"/>
      <c r="CJ66" s="204"/>
      <c r="CK66" s="204"/>
      <c r="CL66" s="204"/>
      <c r="CM66" s="204"/>
      <c r="CN66" s="204"/>
      <c r="CO66" s="204"/>
      <c r="CP66" s="204"/>
      <c r="CQ66" s="204"/>
      <c r="CR66" s="204"/>
      <c r="CS66" s="204"/>
      <c r="CT66" s="204"/>
      <c r="CU66" s="204"/>
      <c r="CV66" s="204"/>
      <c r="CW66" s="204"/>
      <c r="CX66" s="204"/>
      <c r="CY66" s="204"/>
      <c r="CZ66" s="204"/>
      <c r="DA66" s="204"/>
      <c r="DB66" s="204"/>
      <c r="DC66" s="204"/>
      <c r="DD66" s="204"/>
      <c r="DE66" s="204"/>
      <c r="DF66" s="204"/>
      <c r="DG66" s="204"/>
      <c r="DH66" s="204"/>
      <c r="DI66" s="204"/>
      <c r="DJ66" s="204"/>
      <c r="DK66" s="204"/>
      <c r="DL66" s="204"/>
      <c r="DM66" s="204"/>
      <c r="DN66" s="204"/>
      <c r="DO66" s="204"/>
      <c r="DP66" s="204"/>
      <c r="DQ66" s="204"/>
      <c r="DR66" s="204"/>
      <c r="DS66" s="204"/>
      <c r="DT66" s="204"/>
      <c r="DU66" s="204"/>
      <c r="DV66" s="204"/>
      <c r="DW66" s="204"/>
      <c r="DX66" s="204"/>
      <c r="DY66" s="204"/>
      <c r="DZ66" s="204"/>
      <c r="EA66" s="204"/>
      <c r="EB66" s="204"/>
      <c r="EC66" s="204"/>
      <c r="ED66" s="204"/>
      <c r="EE66" s="204"/>
      <c r="EF66" s="204"/>
      <c r="EG66" s="204"/>
      <c r="EH66" s="204"/>
      <c r="EI66" s="204"/>
      <c r="EJ66" s="204"/>
      <c r="EK66" s="204"/>
      <c r="EL66" s="204"/>
      <c r="EM66" s="204"/>
      <c r="EN66" s="204"/>
      <c r="EO66" s="204"/>
      <c r="EP66" s="204"/>
      <c r="EQ66" s="204"/>
      <c r="ER66" s="204"/>
      <c r="ES66" s="204"/>
      <c r="ET66" s="204"/>
      <c r="EU66" s="204"/>
      <c r="EV66" s="204"/>
      <c r="EW66" s="204"/>
      <c r="EX66" s="204"/>
      <c r="EY66" s="204"/>
      <c r="EZ66" s="204"/>
      <c r="FA66" s="204"/>
      <c r="FB66" s="204"/>
      <c r="FC66" s="204"/>
      <c r="FD66" s="204"/>
      <c r="FE66" s="204"/>
      <c r="FF66" s="204"/>
      <c r="FG66" s="204"/>
      <c r="FH66" s="204"/>
      <c r="FI66" s="204"/>
      <c r="FJ66" s="204"/>
      <c r="FK66" s="204"/>
      <c r="FL66" s="204"/>
      <c r="FM66" s="204"/>
      <c r="FN66" s="204"/>
      <c r="FO66" s="204"/>
      <c r="FP66" s="204"/>
      <c r="FQ66" s="204"/>
      <c r="FR66" s="204"/>
      <c r="FS66" s="204"/>
      <c r="FT66" s="204"/>
      <c r="FU66" s="204"/>
      <c r="FV66" s="204"/>
      <c r="FW66" s="204"/>
      <c r="FX66" s="204"/>
      <c r="FY66" s="204"/>
      <c r="FZ66" s="204"/>
      <c r="GA66" s="204"/>
      <c r="GB66" s="204"/>
      <c r="GC66" s="204"/>
      <c r="GD66" s="204"/>
      <c r="GE66" s="204"/>
      <c r="GF66" s="204"/>
      <c r="GG66" s="204"/>
      <c r="GH66" s="204"/>
      <c r="GI66" s="204"/>
      <c r="GJ66" s="204"/>
      <c r="GK66" s="204"/>
      <c r="GL66" s="204"/>
      <c r="GM66" s="204"/>
      <c r="GN66" s="204"/>
      <c r="GO66" s="204"/>
      <c r="GP66" s="204"/>
      <c r="GQ66" s="204"/>
      <c r="GR66" s="204"/>
      <c r="GS66" s="204"/>
      <c r="GT66" s="204"/>
      <c r="GU66" s="204"/>
      <c r="GV66" s="204"/>
      <c r="GW66" s="204"/>
      <c r="GX66" s="204"/>
      <c r="GY66" s="204"/>
      <c r="GZ66" s="204"/>
      <c r="HA66" s="204"/>
      <c r="HB66" s="204"/>
      <c r="HC66" s="204"/>
      <c r="HD66" s="204"/>
      <c r="HE66" s="204"/>
      <c r="HF66" s="204"/>
      <c r="HG66" s="204"/>
      <c r="HH66" s="204"/>
      <c r="HI66" s="204"/>
      <c r="HJ66" s="204"/>
      <c r="HK66" s="204"/>
      <c r="HL66" s="204"/>
      <c r="HM66" s="204"/>
      <c r="HN66" s="204"/>
      <c r="HO66" s="204"/>
      <c r="HP66" s="204"/>
      <c r="HQ66" s="204"/>
      <c r="HR66" s="204"/>
      <c r="HS66" s="204"/>
      <c r="HT66" s="204"/>
      <c r="HU66" s="204"/>
    </row>
    <row r="67" spans="1:229" ht="12" customHeight="1" thickBot="1" x14ac:dyDescent="0.3">
      <c r="AV67" s="203"/>
      <c r="AW67" s="203"/>
      <c r="AX67" s="203"/>
      <c r="AY67" s="203"/>
      <c r="AZ67" s="203"/>
      <c r="BA67" s="203"/>
      <c r="BB67" s="203"/>
      <c r="BC67" s="203"/>
      <c r="BD67" s="203"/>
      <c r="BE67" s="203"/>
      <c r="BF67" s="203"/>
      <c r="BG67" s="203"/>
      <c r="BH67" s="204"/>
      <c r="BI67" s="204"/>
      <c r="BJ67" s="204"/>
      <c r="BK67" s="204"/>
      <c r="BL67" s="204"/>
      <c r="BM67" s="204"/>
      <c r="BN67" s="204"/>
      <c r="BO67" s="204"/>
      <c r="BP67" s="204"/>
      <c r="BQ67" s="204"/>
      <c r="BR67" s="204"/>
      <c r="BS67" s="204"/>
      <c r="BT67" s="204"/>
      <c r="BU67" s="204"/>
      <c r="BV67" s="204"/>
      <c r="BW67" s="204"/>
      <c r="BX67" s="204"/>
      <c r="BY67" s="204"/>
      <c r="BZ67" s="204"/>
      <c r="CA67" s="204"/>
      <c r="CB67" s="204"/>
      <c r="CC67" s="204"/>
      <c r="CD67" s="204"/>
      <c r="CE67" s="204"/>
      <c r="CF67" s="204"/>
      <c r="CG67" s="204"/>
      <c r="CH67" s="204"/>
      <c r="CI67" s="204"/>
      <c r="CJ67" s="204"/>
      <c r="CK67" s="204"/>
      <c r="CL67" s="204"/>
      <c r="CM67" s="204"/>
      <c r="CN67" s="204"/>
      <c r="CO67" s="204"/>
      <c r="CP67" s="204"/>
      <c r="CQ67" s="204"/>
      <c r="CR67" s="204"/>
      <c r="CS67" s="204"/>
      <c r="CT67" s="204"/>
      <c r="CU67" s="204"/>
      <c r="CV67" s="204"/>
      <c r="CW67" s="204"/>
      <c r="CX67" s="204"/>
      <c r="CY67" s="204"/>
      <c r="CZ67" s="204"/>
      <c r="DA67" s="204"/>
      <c r="DB67" s="204"/>
      <c r="DC67" s="204"/>
      <c r="DD67" s="204"/>
      <c r="DE67" s="204"/>
      <c r="DF67" s="204"/>
      <c r="DG67" s="204"/>
      <c r="DH67" s="204"/>
      <c r="DI67" s="204"/>
      <c r="DJ67" s="204"/>
      <c r="DK67" s="204"/>
      <c r="DL67" s="204"/>
      <c r="DM67" s="204"/>
      <c r="DN67" s="204"/>
      <c r="DO67" s="204"/>
      <c r="DP67" s="204"/>
      <c r="DQ67" s="204"/>
      <c r="DR67" s="204"/>
      <c r="DS67" s="204"/>
      <c r="DT67" s="204"/>
      <c r="DU67" s="204"/>
      <c r="DV67" s="204"/>
      <c r="DW67" s="204"/>
      <c r="DX67" s="204"/>
      <c r="DY67" s="204"/>
      <c r="DZ67" s="204"/>
      <c r="EA67" s="204"/>
      <c r="EB67" s="204"/>
      <c r="EC67" s="204"/>
      <c r="ED67" s="204"/>
      <c r="EE67" s="204"/>
      <c r="EF67" s="204"/>
      <c r="EG67" s="204"/>
      <c r="EH67" s="204"/>
      <c r="EI67" s="204"/>
      <c r="EJ67" s="204"/>
      <c r="EK67" s="204"/>
      <c r="EL67" s="204"/>
      <c r="EM67" s="204"/>
      <c r="EN67" s="204"/>
      <c r="EO67" s="204"/>
      <c r="EP67" s="204"/>
      <c r="EQ67" s="204"/>
      <c r="ER67" s="204"/>
      <c r="ES67" s="204"/>
      <c r="ET67" s="204"/>
      <c r="EU67" s="204"/>
      <c r="EV67" s="204"/>
      <c r="EW67" s="204"/>
      <c r="EX67" s="204"/>
      <c r="EY67" s="204"/>
      <c r="EZ67" s="204"/>
      <c r="FA67" s="204"/>
      <c r="FB67" s="204"/>
      <c r="FC67" s="204"/>
      <c r="FD67" s="204"/>
      <c r="FE67" s="204"/>
      <c r="FF67" s="204"/>
      <c r="FG67" s="204"/>
      <c r="FH67" s="204"/>
      <c r="FI67" s="204"/>
      <c r="FJ67" s="204"/>
      <c r="FK67" s="204"/>
      <c r="FL67" s="204"/>
      <c r="FM67" s="204"/>
      <c r="FN67" s="204"/>
      <c r="FO67" s="204"/>
      <c r="FP67" s="204"/>
      <c r="FQ67" s="204"/>
      <c r="FR67" s="204"/>
      <c r="FS67" s="204"/>
      <c r="FT67" s="204"/>
      <c r="FU67" s="204"/>
      <c r="FV67" s="204"/>
      <c r="FW67" s="204"/>
      <c r="FX67" s="204"/>
      <c r="FY67" s="204"/>
      <c r="FZ67" s="204"/>
      <c r="GA67" s="204"/>
      <c r="GB67" s="204"/>
      <c r="GC67" s="204"/>
      <c r="GD67" s="204"/>
      <c r="GE67" s="204"/>
      <c r="GF67" s="204"/>
      <c r="GG67" s="204"/>
      <c r="GH67" s="204"/>
      <c r="GI67" s="204"/>
      <c r="GJ67" s="204"/>
      <c r="GK67" s="204"/>
      <c r="GL67" s="204"/>
      <c r="GM67" s="204"/>
      <c r="GN67" s="204"/>
      <c r="GO67" s="204"/>
      <c r="GP67" s="204"/>
      <c r="GQ67" s="204"/>
      <c r="GR67" s="204"/>
      <c r="GS67" s="204"/>
      <c r="GT67" s="204"/>
      <c r="GU67" s="204"/>
      <c r="GV67" s="204"/>
      <c r="GW67" s="204"/>
      <c r="GX67" s="204"/>
      <c r="GY67" s="204"/>
      <c r="GZ67" s="204"/>
      <c r="HA67" s="204"/>
      <c r="HB67" s="204"/>
      <c r="HC67" s="204"/>
      <c r="HD67" s="204"/>
      <c r="HE67" s="204"/>
      <c r="HF67" s="204"/>
      <c r="HG67" s="204"/>
      <c r="HH67" s="204"/>
      <c r="HI67" s="204"/>
      <c r="HJ67" s="204"/>
      <c r="HK67" s="204"/>
      <c r="HL67" s="204"/>
      <c r="HM67" s="204"/>
      <c r="HN67" s="204"/>
      <c r="HO67" s="204"/>
      <c r="HP67" s="204"/>
      <c r="HQ67" s="204"/>
      <c r="HR67" s="204"/>
      <c r="HS67" s="204"/>
      <c r="HT67" s="204"/>
      <c r="HU67" s="204"/>
    </row>
    <row r="68" spans="1:229" ht="12" customHeight="1" x14ac:dyDescent="0.25">
      <c r="E68" s="526" t="s">
        <v>810</v>
      </c>
      <c r="F68" s="527"/>
      <c r="G68" s="527"/>
      <c r="H68" s="527"/>
      <c r="I68" s="527"/>
      <c r="J68" s="527"/>
      <c r="K68" s="527"/>
      <c r="L68" s="527"/>
      <c r="M68" s="527"/>
      <c r="N68" s="527"/>
      <c r="O68" s="527"/>
      <c r="P68" s="527"/>
      <c r="Q68" s="528"/>
      <c r="T68" s="551">
        <f>+Y68+AD68</f>
        <v>0</v>
      </c>
      <c r="U68" s="552"/>
      <c r="V68" s="553"/>
      <c r="W68" s="209"/>
      <c r="X68" s="209"/>
      <c r="Y68" s="520"/>
      <c r="Z68" s="521"/>
      <c r="AA68" s="522"/>
      <c r="AB68" s="209"/>
      <c r="AC68" s="209"/>
      <c r="AD68" s="520"/>
      <c r="AE68" s="521"/>
      <c r="AF68" s="522"/>
      <c r="AH68" s="209"/>
      <c r="AI68" s="520"/>
      <c r="AJ68" s="521"/>
      <c r="AK68" s="522"/>
      <c r="AL68" s="209"/>
      <c r="AM68" s="209"/>
      <c r="AN68" s="520"/>
      <c r="AO68" s="521"/>
      <c r="AP68" s="522"/>
      <c r="AR68" s="209"/>
      <c r="AS68" s="520"/>
      <c r="AT68" s="521"/>
      <c r="AU68" s="522"/>
      <c r="AV68" s="203"/>
      <c r="AW68" s="203"/>
      <c r="AX68" s="203"/>
      <c r="AY68" s="203"/>
      <c r="AZ68" s="203"/>
      <c r="BA68" s="203"/>
      <c r="BB68" s="203"/>
      <c r="BC68" s="203"/>
      <c r="BD68" s="203"/>
      <c r="BE68" s="203"/>
      <c r="BF68" s="203"/>
      <c r="BG68" s="203"/>
      <c r="BH68" s="204"/>
      <c r="BI68" s="204"/>
      <c r="BJ68" s="204"/>
      <c r="BK68" s="204"/>
      <c r="BL68" s="204"/>
      <c r="BM68" s="204"/>
      <c r="BN68" s="204"/>
      <c r="BO68" s="204"/>
      <c r="BP68" s="204"/>
      <c r="BQ68" s="204"/>
      <c r="BR68" s="204"/>
      <c r="BS68" s="204"/>
      <c r="BT68" s="204"/>
      <c r="BU68" s="204"/>
      <c r="BV68" s="204"/>
      <c r="BW68" s="204"/>
      <c r="BX68" s="204"/>
      <c r="BY68" s="204"/>
      <c r="BZ68" s="204"/>
      <c r="CA68" s="204"/>
      <c r="CB68" s="204"/>
      <c r="CC68" s="204"/>
      <c r="CD68" s="204"/>
      <c r="CE68" s="204"/>
      <c r="CF68" s="204"/>
      <c r="CG68" s="204"/>
      <c r="CH68" s="204"/>
      <c r="CI68" s="204"/>
      <c r="CJ68" s="204"/>
      <c r="CK68" s="204"/>
      <c r="CL68" s="204"/>
      <c r="CM68" s="204"/>
      <c r="CN68" s="204"/>
      <c r="CO68" s="204"/>
      <c r="CP68" s="204"/>
      <c r="CQ68" s="204"/>
      <c r="CR68" s="204"/>
      <c r="CS68" s="204"/>
      <c r="CT68" s="204"/>
      <c r="CU68" s="204"/>
      <c r="CV68" s="204"/>
      <c r="CW68" s="204"/>
      <c r="CX68" s="204"/>
      <c r="CY68" s="204"/>
      <c r="CZ68" s="204"/>
      <c r="DA68" s="204"/>
      <c r="DB68" s="204"/>
      <c r="DC68" s="204"/>
      <c r="DD68" s="204"/>
      <c r="DE68" s="204"/>
      <c r="DF68" s="204"/>
      <c r="DG68" s="204"/>
      <c r="DH68" s="204"/>
      <c r="DI68" s="204"/>
      <c r="DJ68" s="204"/>
      <c r="DK68" s="204"/>
      <c r="DL68" s="204"/>
      <c r="DM68" s="204"/>
      <c r="DN68" s="204"/>
      <c r="DO68" s="204"/>
      <c r="DP68" s="204"/>
      <c r="DQ68" s="204"/>
      <c r="DR68" s="204"/>
      <c r="DS68" s="204"/>
      <c r="DT68" s="204"/>
      <c r="DU68" s="204"/>
      <c r="DV68" s="204"/>
      <c r="DW68" s="204"/>
      <c r="DX68" s="204"/>
      <c r="DY68" s="204"/>
      <c r="DZ68" s="204"/>
      <c r="EA68" s="204"/>
      <c r="EB68" s="204"/>
      <c r="EC68" s="204"/>
      <c r="ED68" s="204"/>
      <c r="EE68" s="204"/>
      <c r="EF68" s="204"/>
      <c r="EG68" s="204"/>
      <c r="EH68" s="204"/>
      <c r="EI68" s="204"/>
      <c r="EJ68" s="204"/>
      <c r="EK68" s="204"/>
      <c r="EL68" s="204"/>
      <c r="EM68" s="204"/>
      <c r="EN68" s="204"/>
      <c r="EO68" s="204"/>
      <c r="EP68" s="204"/>
      <c r="EQ68" s="204"/>
      <c r="ER68" s="204"/>
      <c r="ES68" s="204"/>
      <c r="ET68" s="204"/>
      <c r="EU68" s="204"/>
      <c r="EV68" s="204"/>
      <c r="EW68" s="204"/>
      <c r="EX68" s="204"/>
      <c r="EY68" s="204"/>
      <c r="EZ68" s="204"/>
      <c r="FA68" s="204"/>
      <c r="FB68" s="204"/>
      <c r="FC68" s="204"/>
      <c r="FD68" s="204"/>
      <c r="FE68" s="204"/>
      <c r="FF68" s="204"/>
      <c r="FG68" s="204"/>
      <c r="FH68" s="204"/>
      <c r="FI68" s="204"/>
      <c r="FJ68" s="204"/>
      <c r="FK68" s="204"/>
      <c r="FL68" s="204"/>
      <c r="FM68" s="204"/>
      <c r="FN68" s="204"/>
      <c r="FO68" s="204"/>
      <c r="FP68" s="204"/>
      <c r="FQ68" s="204"/>
      <c r="FR68" s="204"/>
      <c r="FS68" s="204"/>
      <c r="FT68" s="204"/>
      <c r="FU68" s="204"/>
      <c r="FV68" s="204"/>
      <c r="FW68" s="204"/>
      <c r="FX68" s="204"/>
      <c r="FY68" s="204"/>
      <c r="FZ68" s="204"/>
      <c r="GA68" s="204"/>
      <c r="GB68" s="204"/>
      <c r="GC68" s="204"/>
      <c r="GD68" s="204"/>
      <c r="GE68" s="204"/>
      <c r="GF68" s="204"/>
      <c r="GG68" s="204"/>
      <c r="GH68" s="204"/>
      <c r="GI68" s="204"/>
      <c r="GJ68" s="204"/>
      <c r="GK68" s="204"/>
      <c r="GL68" s="204"/>
      <c r="GM68" s="204"/>
      <c r="GN68" s="204"/>
      <c r="GO68" s="204"/>
      <c r="GP68" s="204"/>
      <c r="GQ68" s="204"/>
      <c r="GR68" s="204"/>
      <c r="GS68" s="204"/>
      <c r="GT68" s="204"/>
      <c r="GU68" s="204"/>
      <c r="GV68" s="204"/>
      <c r="GW68" s="204"/>
      <c r="GX68" s="204"/>
      <c r="GY68" s="204"/>
      <c r="GZ68" s="204"/>
      <c r="HA68" s="204"/>
      <c r="HB68" s="204"/>
      <c r="HC68" s="204"/>
      <c r="HD68" s="204"/>
      <c r="HE68" s="204"/>
      <c r="HF68" s="204"/>
      <c r="HG68" s="204"/>
      <c r="HH68" s="204"/>
      <c r="HI68" s="204"/>
      <c r="HJ68" s="204"/>
      <c r="HK68" s="204"/>
      <c r="HL68" s="204"/>
      <c r="HM68" s="204"/>
      <c r="HN68" s="204"/>
      <c r="HO68" s="204"/>
      <c r="HP68" s="204"/>
      <c r="HQ68" s="204"/>
      <c r="HR68" s="204"/>
      <c r="HS68" s="204"/>
      <c r="HT68" s="204"/>
      <c r="HU68" s="204"/>
    </row>
    <row r="69" spans="1:229" ht="12" customHeight="1" thickBot="1" x14ac:dyDescent="0.3">
      <c r="E69" s="529"/>
      <c r="F69" s="530"/>
      <c r="G69" s="530"/>
      <c r="H69" s="530"/>
      <c r="I69" s="530"/>
      <c r="J69" s="530"/>
      <c r="K69" s="530"/>
      <c r="L69" s="530"/>
      <c r="M69" s="530"/>
      <c r="N69" s="530"/>
      <c r="O69" s="530"/>
      <c r="P69" s="530"/>
      <c r="Q69" s="531"/>
      <c r="T69" s="554"/>
      <c r="U69" s="555"/>
      <c r="V69" s="556"/>
      <c r="W69" s="209"/>
      <c r="X69" s="209"/>
      <c r="Y69" s="523"/>
      <c r="Z69" s="524"/>
      <c r="AA69" s="525"/>
      <c r="AB69" s="209"/>
      <c r="AC69" s="209"/>
      <c r="AD69" s="523"/>
      <c r="AE69" s="524"/>
      <c r="AF69" s="525"/>
      <c r="AH69" s="209"/>
      <c r="AI69" s="523"/>
      <c r="AJ69" s="524"/>
      <c r="AK69" s="525"/>
      <c r="AL69" s="209"/>
      <c r="AM69" s="209"/>
      <c r="AN69" s="523"/>
      <c r="AO69" s="524"/>
      <c r="AP69" s="525"/>
      <c r="AR69" s="209"/>
      <c r="AS69" s="523"/>
      <c r="AT69" s="524"/>
      <c r="AU69" s="525"/>
      <c r="AV69" s="203"/>
      <c r="AW69" s="203"/>
      <c r="AX69" s="203"/>
      <c r="AY69" s="203"/>
      <c r="AZ69" s="203"/>
      <c r="BA69" s="203"/>
      <c r="BB69" s="203"/>
      <c r="BC69" s="203"/>
      <c r="BD69" s="203"/>
      <c r="BE69" s="203"/>
      <c r="BF69" s="203"/>
      <c r="BG69" s="203"/>
      <c r="BH69" s="204"/>
      <c r="BI69" s="204"/>
      <c r="BJ69" s="204"/>
      <c r="BK69" s="204"/>
      <c r="BL69" s="204"/>
      <c r="BM69" s="204"/>
      <c r="BN69" s="204"/>
      <c r="BO69" s="204"/>
      <c r="BP69" s="204"/>
      <c r="BQ69" s="204"/>
      <c r="BR69" s="204"/>
      <c r="BS69" s="204"/>
      <c r="BT69" s="204"/>
      <c r="BU69" s="204"/>
      <c r="BV69" s="204"/>
      <c r="BW69" s="204"/>
      <c r="BX69" s="204"/>
      <c r="BY69" s="204"/>
      <c r="BZ69" s="204"/>
      <c r="CA69" s="204"/>
      <c r="CB69" s="204"/>
      <c r="CC69" s="204"/>
      <c r="CD69" s="204"/>
      <c r="CE69" s="204"/>
      <c r="CF69" s="204"/>
      <c r="CG69" s="204"/>
      <c r="CH69" s="204"/>
      <c r="CI69" s="204"/>
      <c r="CJ69" s="204"/>
      <c r="CK69" s="204"/>
      <c r="CL69" s="204"/>
      <c r="CM69" s="204"/>
      <c r="CN69" s="204"/>
      <c r="CO69" s="204"/>
      <c r="CP69" s="204"/>
      <c r="CQ69" s="204"/>
      <c r="CR69" s="204"/>
      <c r="CS69" s="204"/>
      <c r="CT69" s="204"/>
      <c r="CU69" s="204"/>
      <c r="CV69" s="204"/>
      <c r="CW69" s="204"/>
      <c r="CX69" s="204"/>
      <c r="CY69" s="204"/>
      <c r="CZ69" s="204"/>
      <c r="DA69" s="204"/>
      <c r="DB69" s="204"/>
      <c r="DC69" s="204"/>
      <c r="DD69" s="204"/>
      <c r="DE69" s="204"/>
      <c r="DF69" s="204"/>
      <c r="DG69" s="204"/>
      <c r="DH69" s="204"/>
      <c r="DI69" s="204"/>
      <c r="DJ69" s="204"/>
      <c r="DK69" s="204"/>
      <c r="DL69" s="204"/>
      <c r="DM69" s="204"/>
      <c r="DN69" s="204"/>
      <c r="DO69" s="204"/>
      <c r="DP69" s="204"/>
      <c r="DQ69" s="204"/>
      <c r="DR69" s="204"/>
      <c r="DS69" s="204"/>
      <c r="DT69" s="204"/>
      <c r="DU69" s="204"/>
      <c r="DV69" s="204"/>
      <c r="DW69" s="204"/>
      <c r="DX69" s="204"/>
      <c r="DY69" s="204"/>
      <c r="DZ69" s="204"/>
      <c r="EA69" s="204"/>
      <c r="EB69" s="204"/>
      <c r="EC69" s="204"/>
      <c r="ED69" s="204"/>
      <c r="EE69" s="204"/>
      <c r="EF69" s="204"/>
      <c r="EG69" s="204"/>
      <c r="EH69" s="204"/>
      <c r="EI69" s="204"/>
      <c r="EJ69" s="204"/>
      <c r="EK69" s="204"/>
      <c r="EL69" s="204"/>
      <c r="EM69" s="204"/>
      <c r="EN69" s="204"/>
      <c r="EO69" s="204"/>
      <c r="EP69" s="204"/>
      <c r="EQ69" s="204"/>
      <c r="ER69" s="204"/>
      <c r="ES69" s="204"/>
      <c r="ET69" s="204"/>
      <c r="EU69" s="204"/>
      <c r="EV69" s="204"/>
      <c r="EW69" s="204"/>
      <c r="EX69" s="204"/>
      <c r="EY69" s="204"/>
      <c r="EZ69" s="204"/>
      <c r="FA69" s="204"/>
      <c r="FB69" s="204"/>
      <c r="FC69" s="204"/>
      <c r="FD69" s="204"/>
      <c r="FE69" s="204"/>
      <c r="FF69" s="204"/>
      <c r="FG69" s="204"/>
      <c r="FH69" s="204"/>
      <c r="FI69" s="204"/>
      <c r="FJ69" s="204"/>
      <c r="FK69" s="204"/>
      <c r="FL69" s="204"/>
      <c r="FM69" s="204"/>
      <c r="FN69" s="204"/>
      <c r="FO69" s="204"/>
      <c r="FP69" s="204"/>
      <c r="FQ69" s="204"/>
      <c r="FR69" s="204"/>
      <c r="FS69" s="204"/>
      <c r="FT69" s="204"/>
      <c r="FU69" s="204"/>
      <c r="FV69" s="204"/>
      <c r="FW69" s="204"/>
      <c r="FX69" s="204"/>
      <c r="FY69" s="204"/>
      <c r="FZ69" s="204"/>
      <c r="GA69" s="204"/>
      <c r="GB69" s="204"/>
      <c r="GC69" s="204"/>
      <c r="GD69" s="204"/>
      <c r="GE69" s="204"/>
      <c r="GF69" s="204"/>
      <c r="GG69" s="204"/>
      <c r="GH69" s="204"/>
      <c r="GI69" s="204"/>
      <c r="GJ69" s="204"/>
      <c r="GK69" s="204"/>
      <c r="GL69" s="204"/>
      <c r="GM69" s="204"/>
      <c r="GN69" s="204"/>
      <c r="GO69" s="204"/>
      <c r="GP69" s="204"/>
      <c r="GQ69" s="204"/>
      <c r="GR69" s="204"/>
      <c r="GS69" s="204"/>
      <c r="GT69" s="204"/>
      <c r="GU69" s="204"/>
      <c r="GV69" s="204"/>
      <c r="GW69" s="204"/>
      <c r="GX69" s="204"/>
      <c r="GY69" s="204"/>
      <c r="GZ69" s="204"/>
      <c r="HA69" s="204"/>
      <c r="HB69" s="204"/>
      <c r="HC69" s="204"/>
      <c r="HD69" s="204"/>
      <c r="HE69" s="204"/>
      <c r="HF69" s="204"/>
      <c r="HG69" s="204"/>
      <c r="HH69" s="204"/>
      <c r="HI69" s="204"/>
      <c r="HJ69" s="204"/>
      <c r="HK69" s="204"/>
      <c r="HL69" s="204"/>
      <c r="HM69" s="204"/>
      <c r="HN69" s="204"/>
      <c r="HO69" s="204"/>
      <c r="HP69" s="204"/>
      <c r="HQ69" s="204"/>
      <c r="HR69" s="204"/>
      <c r="HS69" s="204"/>
      <c r="HT69" s="204"/>
      <c r="HU69" s="204"/>
    </row>
    <row r="70" spans="1:229" ht="12" customHeight="1" thickBot="1" x14ac:dyDescent="0.3">
      <c r="AV70" s="203"/>
      <c r="AW70" s="203"/>
      <c r="AX70" s="203"/>
      <c r="AY70" s="203"/>
      <c r="AZ70" s="203"/>
      <c r="BA70" s="203"/>
      <c r="BB70" s="203"/>
      <c r="BC70" s="203"/>
      <c r="BD70" s="203"/>
      <c r="BE70" s="203"/>
      <c r="BF70" s="203"/>
      <c r="BG70" s="203"/>
      <c r="BH70" s="204"/>
      <c r="BI70" s="204"/>
      <c r="BJ70" s="204"/>
      <c r="BK70" s="204"/>
      <c r="BL70" s="204"/>
      <c r="BM70" s="204"/>
      <c r="BN70" s="204"/>
      <c r="BO70" s="204"/>
      <c r="BP70" s="204"/>
      <c r="BQ70" s="204"/>
      <c r="BR70" s="204"/>
      <c r="BS70" s="204"/>
      <c r="BT70" s="204"/>
      <c r="BU70" s="204"/>
      <c r="BV70" s="204"/>
      <c r="BW70" s="204"/>
      <c r="BX70" s="204"/>
      <c r="BY70" s="204"/>
      <c r="BZ70" s="204"/>
      <c r="CA70" s="204"/>
      <c r="CB70" s="204"/>
      <c r="CC70" s="204"/>
      <c r="CD70" s="204"/>
      <c r="CE70" s="204"/>
      <c r="CF70" s="204"/>
      <c r="CG70" s="204"/>
      <c r="CH70" s="204"/>
      <c r="CI70" s="204"/>
      <c r="CJ70" s="204"/>
      <c r="CK70" s="204"/>
      <c r="CL70" s="204"/>
      <c r="CM70" s="204"/>
      <c r="CN70" s="204"/>
      <c r="CO70" s="204"/>
      <c r="CP70" s="204"/>
      <c r="CQ70" s="204"/>
      <c r="CR70" s="204"/>
      <c r="CS70" s="204"/>
      <c r="CT70" s="204"/>
      <c r="CU70" s="204"/>
      <c r="CV70" s="204"/>
      <c r="CW70" s="204"/>
      <c r="CX70" s="204"/>
      <c r="CY70" s="204"/>
      <c r="CZ70" s="204"/>
      <c r="DA70" s="204"/>
      <c r="DB70" s="204"/>
      <c r="DC70" s="204"/>
      <c r="DD70" s="204"/>
      <c r="DE70" s="204"/>
      <c r="DF70" s="204"/>
      <c r="DG70" s="204"/>
      <c r="DH70" s="204"/>
      <c r="DI70" s="204"/>
      <c r="DJ70" s="204"/>
      <c r="DK70" s="204"/>
      <c r="DL70" s="204"/>
      <c r="DM70" s="204"/>
      <c r="DN70" s="204"/>
      <c r="DO70" s="204"/>
      <c r="DP70" s="204"/>
      <c r="DQ70" s="204"/>
      <c r="DR70" s="204"/>
      <c r="DS70" s="204"/>
      <c r="DT70" s="204"/>
      <c r="DU70" s="204"/>
      <c r="DV70" s="204"/>
      <c r="DW70" s="204"/>
      <c r="DX70" s="204"/>
      <c r="DY70" s="204"/>
      <c r="DZ70" s="204"/>
      <c r="EA70" s="204"/>
      <c r="EB70" s="204"/>
      <c r="EC70" s="204"/>
      <c r="ED70" s="204"/>
      <c r="EE70" s="204"/>
      <c r="EF70" s="204"/>
      <c r="EG70" s="204"/>
      <c r="EH70" s="204"/>
      <c r="EI70" s="204"/>
      <c r="EJ70" s="204"/>
      <c r="EK70" s="204"/>
      <c r="EL70" s="204"/>
      <c r="EM70" s="204"/>
      <c r="EN70" s="204"/>
      <c r="EO70" s="204"/>
      <c r="EP70" s="204"/>
      <c r="EQ70" s="204"/>
      <c r="ER70" s="204"/>
      <c r="ES70" s="204"/>
      <c r="ET70" s="204"/>
      <c r="EU70" s="204"/>
      <c r="EV70" s="204"/>
      <c r="EW70" s="204"/>
      <c r="EX70" s="204"/>
      <c r="EY70" s="204"/>
      <c r="EZ70" s="204"/>
      <c r="FA70" s="204"/>
      <c r="FB70" s="204"/>
      <c r="FC70" s="204"/>
      <c r="FD70" s="204"/>
      <c r="FE70" s="204"/>
      <c r="FF70" s="204"/>
      <c r="FG70" s="204"/>
      <c r="FH70" s="204"/>
      <c r="FI70" s="204"/>
      <c r="FJ70" s="204"/>
      <c r="FK70" s="204"/>
      <c r="FL70" s="204"/>
      <c r="FM70" s="204"/>
      <c r="FN70" s="204"/>
      <c r="FO70" s="204"/>
      <c r="FP70" s="204"/>
      <c r="FQ70" s="204"/>
      <c r="FR70" s="204"/>
      <c r="FS70" s="204"/>
      <c r="FT70" s="204"/>
      <c r="FU70" s="204"/>
      <c r="FV70" s="204"/>
      <c r="FW70" s="204"/>
      <c r="FX70" s="204"/>
      <c r="FY70" s="204"/>
      <c r="FZ70" s="204"/>
      <c r="GA70" s="204"/>
      <c r="GB70" s="204"/>
      <c r="GC70" s="204"/>
      <c r="GD70" s="204"/>
      <c r="GE70" s="204"/>
      <c r="GF70" s="204"/>
      <c r="GG70" s="204"/>
      <c r="GH70" s="204"/>
      <c r="GI70" s="204"/>
      <c r="GJ70" s="204"/>
      <c r="GK70" s="204"/>
      <c r="GL70" s="204"/>
      <c r="GM70" s="204"/>
      <c r="GN70" s="204"/>
      <c r="GO70" s="204"/>
      <c r="GP70" s="204"/>
      <c r="GQ70" s="204"/>
      <c r="GR70" s="204"/>
      <c r="GS70" s="204"/>
      <c r="GT70" s="204"/>
      <c r="GU70" s="204"/>
      <c r="GV70" s="204"/>
      <c r="GW70" s="204"/>
      <c r="GX70" s="204"/>
      <c r="GY70" s="204"/>
      <c r="GZ70" s="204"/>
      <c r="HA70" s="204"/>
      <c r="HB70" s="204"/>
      <c r="HC70" s="204"/>
      <c r="HD70" s="204"/>
      <c r="HE70" s="204"/>
      <c r="HF70" s="204"/>
      <c r="HG70" s="204"/>
      <c r="HH70" s="204"/>
      <c r="HI70" s="204"/>
      <c r="HJ70" s="204"/>
      <c r="HK70" s="204"/>
      <c r="HL70" s="204"/>
      <c r="HM70" s="204"/>
      <c r="HN70" s="204"/>
      <c r="HO70" s="204"/>
      <c r="HP70" s="204"/>
      <c r="HQ70" s="204"/>
      <c r="HR70" s="204"/>
      <c r="HS70" s="204"/>
      <c r="HT70" s="204"/>
      <c r="HU70" s="204"/>
    </row>
    <row r="71" spans="1:229" ht="12" customHeight="1" x14ac:dyDescent="0.25">
      <c r="E71" s="579" t="s">
        <v>923</v>
      </c>
      <c r="F71" s="580"/>
      <c r="G71" s="580"/>
      <c r="H71" s="580"/>
      <c r="I71" s="580"/>
      <c r="J71" s="580"/>
      <c r="K71" s="580"/>
      <c r="L71" s="580"/>
      <c r="M71" s="580"/>
      <c r="N71" s="580"/>
      <c r="O71" s="580"/>
      <c r="P71" s="580"/>
      <c r="Q71" s="581"/>
      <c r="T71" s="551">
        <f>Y71+AD71</f>
        <v>0</v>
      </c>
      <c r="U71" s="552"/>
      <c r="V71" s="553"/>
      <c r="W71" s="209"/>
      <c r="X71" s="209"/>
      <c r="Y71" s="520"/>
      <c r="Z71" s="521"/>
      <c r="AA71" s="522"/>
      <c r="AB71" s="209"/>
      <c r="AC71" s="209"/>
      <c r="AD71" s="520"/>
      <c r="AE71" s="521"/>
      <c r="AF71" s="522"/>
      <c r="AH71" s="209"/>
      <c r="AI71" s="520"/>
      <c r="AJ71" s="521"/>
      <c r="AK71" s="522"/>
      <c r="AL71" s="209"/>
      <c r="AM71" s="209"/>
      <c r="AN71" s="520"/>
      <c r="AO71" s="521"/>
      <c r="AP71" s="522"/>
      <c r="AR71" s="209"/>
      <c r="AS71" s="520"/>
      <c r="AT71" s="521"/>
      <c r="AU71" s="522"/>
      <c r="AV71" s="203"/>
      <c r="AW71" s="203"/>
      <c r="AX71" s="203"/>
      <c r="AY71" s="203"/>
      <c r="AZ71" s="203"/>
      <c r="BA71" s="203"/>
      <c r="BB71" s="203"/>
      <c r="BC71" s="203"/>
      <c r="BD71" s="203"/>
      <c r="BE71" s="203"/>
      <c r="BF71" s="203"/>
      <c r="BG71" s="203"/>
      <c r="BH71" s="204"/>
      <c r="BI71" s="204"/>
      <c r="BJ71" s="204"/>
      <c r="BK71" s="204"/>
      <c r="BL71" s="204"/>
      <c r="BM71" s="204"/>
      <c r="BN71" s="204"/>
      <c r="BO71" s="204"/>
      <c r="BP71" s="204"/>
      <c r="BQ71" s="204"/>
      <c r="BR71" s="204"/>
      <c r="BS71" s="204"/>
      <c r="BT71" s="204"/>
      <c r="BU71" s="204"/>
      <c r="BV71" s="204"/>
      <c r="BW71" s="204"/>
      <c r="BX71" s="204"/>
      <c r="BY71" s="204"/>
      <c r="BZ71" s="204"/>
      <c r="CA71" s="204"/>
      <c r="CB71" s="204"/>
      <c r="CC71" s="204"/>
      <c r="CD71" s="204"/>
      <c r="CE71" s="204"/>
      <c r="CF71" s="204"/>
      <c r="CG71" s="204"/>
      <c r="CH71" s="204"/>
      <c r="CI71" s="204"/>
      <c r="CJ71" s="204"/>
      <c r="CK71" s="204"/>
      <c r="CL71" s="204"/>
      <c r="CM71" s="204"/>
      <c r="CN71" s="204"/>
      <c r="CO71" s="204"/>
      <c r="CP71" s="204"/>
      <c r="CQ71" s="204"/>
      <c r="CR71" s="204"/>
      <c r="CS71" s="204"/>
      <c r="CT71" s="204"/>
      <c r="CU71" s="204"/>
      <c r="CV71" s="204"/>
      <c r="CW71" s="204"/>
      <c r="CX71" s="204"/>
      <c r="CY71" s="204"/>
      <c r="CZ71" s="204"/>
      <c r="DA71" s="204"/>
      <c r="DB71" s="204"/>
      <c r="DC71" s="204"/>
      <c r="DD71" s="204"/>
      <c r="DE71" s="204"/>
      <c r="DF71" s="204"/>
      <c r="DG71" s="204"/>
      <c r="DH71" s="204"/>
      <c r="DI71" s="204"/>
      <c r="DJ71" s="204"/>
      <c r="DK71" s="204"/>
      <c r="DL71" s="204"/>
      <c r="DM71" s="204"/>
      <c r="DN71" s="204"/>
      <c r="DO71" s="204"/>
      <c r="DP71" s="204"/>
      <c r="DQ71" s="204"/>
      <c r="DR71" s="204"/>
      <c r="DS71" s="204"/>
      <c r="DT71" s="204"/>
      <c r="DU71" s="204"/>
      <c r="DV71" s="204"/>
      <c r="DW71" s="204"/>
      <c r="DX71" s="204"/>
      <c r="DY71" s="204"/>
      <c r="DZ71" s="204"/>
      <c r="EA71" s="204"/>
      <c r="EB71" s="204"/>
      <c r="EC71" s="204"/>
      <c r="ED71" s="204"/>
      <c r="EE71" s="204"/>
      <c r="EF71" s="204"/>
      <c r="EG71" s="204"/>
      <c r="EH71" s="204"/>
      <c r="EI71" s="204"/>
      <c r="EJ71" s="204"/>
      <c r="EK71" s="204"/>
      <c r="EL71" s="204"/>
      <c r="EM71" s="204"/>
      <c r="EN71" s="204"/>
      <c r="EO71" s="204"/>
      <c r="EP71" s="204"/>
      <c r="EQ71" s="204"/>
      <c r="ER71" s="204"/>
      <c r="ES71" s="204"/>
      <c r="ET71" s="204"/>
      <c r="EU71" s="204"/>
      <c r="EV71" s="204"/>
      <c r="EW71" s="204"/>
      <c r="EX71" s="204"/>
      <c r="EY71" s="204"/>
      <c r="EZ71" s="204"/>
      <c r="FA71" s="204"/>
      <c r="FB71" s="204"/>
      <c r="FC71" s="204"/>
      <c r="FD71" s="204"/>
      <c r="FE71" s="204"/>
      <c r="FF71" s="204"/>
      <c r="FG71" s="204"/>
      <c r="FH71" s="204"/>
      <c r="FI71" s="204"/>
      <c r="FJ71" s="204"/>
      <c r="FK71" s="204"/>
      <c r="FL71" s="204"/>
      <c r="FM71" s="204"/>
      <c r="FN71" s="204"/>
      <c r="FO71" s="204"/>
      <c r="FP71" s="204"/>
      <c r="FQ71" s="204"/>
      <c r="FR71" s="204"/>
      <c r="FS71" s="204"/>
      <c r="FT71" s="204"/>
      <c r="FU71" s="204"/>
      <c r="FV71" s="204"/>
      <c r="FW71" s="204"/>
      <c r="FX71" s="204"/>
      <c r="FY71" s="204"/>
      <c r="FZ71" s="204"/>
      <c r="GA71" s="204"/>
      <c r="GB71" s="204"/>
      <c r="GC71" s="204"/>
      <c r="GD71" s="204"/>
      <c r="GE71" s="204"/>
      <c r="GF71" s="204"/>
      <c r="GG71" s="204"/>
      <c r="GH71" s="204"/>
      <c r="GI71" s="204"/>
      <c r="GJ71" s="204"/>
      <c r="GK71" s="204"/>
      <c r="GL71" s="204"/>
      <c r="GM71" s="204"/>
      <c r="GN71" s="204"/>
      <c r="GO71" s="204"/>
      <c r="GP71" s="204"/>
      <c r="GQ71" s="204"/>
      <c r="GR71" s="204"/>
      <c r="GS71" s="204"/>
      <c r="GT71" s="204"/>
      <c r="GU71" s="204"/>
      <c r="GV71" s="204"/>
      <c r="GW71" s="204"/>
      <c r="GX71" s="204"/>
      <c r="GY71" s="204"/>
      <c r="GZ71" s="204"/>
      <c r="HA71" s="204"/>
      <c r="HB71" s="204"/>
      <c r="HC71" s="204"/>
      <c r="HD71" s="204"/>
      <c r="HE71" s="204"/>
      <c r="HF71" s="204"/>
      <c r="HG71" s="204"/>
      <c r="HH71" s="204"/>
      <c r="HI71" s="204"/>
      <c r="HJ71" s="204"/>
      <c r="HK71" s="204"/>
      <c r="HL71" s="204"/>
      <c r="HM71" s="204"/>
      <c r="HN71" s="204"/>
      <c r="HO71" s="204"/>
      <c r="HP71" s="204"/>
      <c r="HQ71" s="204"/>
      <c r="HR71" s="204"/>
      <c r="HS71" s="204"/>
      <c r="HT71" s="204"/>
      <c r="HU71" s="204"/>
    </row>
    <row r="72" spans="1:229" ht="12" customHeight="1" thickBot="1" x14ac:dyDescent="0.3">
      <c r="E72" s="582"/>
      <c r="F72" s="583"/>
      <c r="G72" s="583"/>
      <c r="H72" s="583"/>
      <c r="I72" s="583"/>
      <c r="J72" s="583"/>
      <c r="K72" s="583"/>
      <c r="L72" s="583"/>
      <c r="M72" s="583"/>
      <c r="N72" s="583"/>
      <c r="O72" s="583"/>
      <c r="P72" s="583"/>
      <c r="Q72" s="584"/>
      <c r="T72" s="554"/>
      <c r="U72" s="555"/>
      <c r="V72" s="556"/>
      <c r="W72" s="209"/>
      <c r="X72" s="209"/>
      <c r="Y72" s="523"/>
      <c r="Z72" s="524"/>
      <c r="AA72" s="525"/>
      <c r="AB72" s="209"/>
      <c r="AC72" s="209"/>
      <c r="AD72" s="523"/>
      <c r="AE72" s="524"/>
      <c r="AF72" s="525"/>
      <c r="AH72" s="209"/>
      <c r="AI72" s="523"/>
      <c r="AJ72" s="524"/>
      <c r="AK72" s="525"/>
      <c r="AL72" s="209"/>
      <c r="AM72" s="209"/>
      <c r="AN72" s="523"/>
      <c r="AO72" s="524"/>
      <c r="AP72" s="525"/>
      <c r="AR72" s="209"/>
      <c r="AS72" s="523"/>
      <c r="AT72" s="524"/>
      <c r="AU72" s="525"/>
      <c r="AV72" s="203"/>
      <c r="AW72" s="203"/>
      <c r="AX72" s="203"/>
      <c r="AY72" s="203"/>
      <c r="AZ72" s="203"/>
      <c r="BA72" s="203"/>
      <c r="BB72" s="203"/>
      <c r="BC72" s="203"/>
      <c r="BD72" s="203"/>
      <c r="BE72" s="203"/>
      <c r="BF72" s="203"/>
      <c r="BG72" s="203"/>
      <c r="BH72" s="204"/>
      <c r="BI72" s="204"/>
      <c r="BJ72" s="204"/>
      <c r="BK72" s="204"/>
      <c r="BL72" s="204"/>
      <c r="BM72" s="204"/>
      <c r="BN72" s="204"/>
      <c r="BO72" s="204"/>
      <c r="BP72" s="204"/>
      <c r="BQ72" s="204"/>
      <c r="BR72" s="204"/>
      <c r="BS72" s="204"/>
      <c r="BT72" s="204"/>
      <c r="BU72" s="204"/>
      <c r="BV72" s="204"/>
      <c r="BW72" s="204"/>
      <c r="BX72" s="204"/>
      <c r="BY72" s="204"/>
      <c r="BZ72" s="204"/>
      <c r="CA72" s="204"/>
      <c r="CB72" s="204"/>
      <c r="CC72" s="204"/>
      <c r="CD72" s="204"/>
      <c r="CE72" s="204"/>
      <c r="CF72" s="204"/>
      <c r="CG72" s="204"/>
      <c r="CH72" s="204"/>
      <c r="CI72" s="204"/>
      <c r="CJ72" s="204"/>
      <c r="CK72" s="204"/>
      <c r="CL72" s="204"/>
      <c r="CM72" s="204"/>
      <c r="CN72" s="204"/>
      <c r="CO72" s="204"/>
      <c r="CP72" s="204"/>
      <c r="CQ72" s="204"/>
      <c r="CR72" s="204"/>
      <c r="CS72" s="204"/>
      <c r="CT72" s="204"/>
      <c r="CU72" s="204"/>
      <c r="CV72" s="204"/>
      <c r="CW72" s="204"/>
      <c r="CX72" s="204"/>
      <c r="CY72" s="204"/>
      <c r="CZ72" s="204"/>
      <c r="DA72" s="204"/>
      <c r="DB72" s="204"/>
      <c r="DC72" s="204"/>
      <c r="DD72" s="204"/>
      <c r="DE72" s="204"/>
      <c r="DF72" s="204"/>
      <c r="DG72" s="204"/>
      <c r="DH72" s="204"/>
      <c r="DI72" s="204"/>
      <c r="DJ72" s="204"/>
      <c r="DK72" s="204"/>
      <c r="DL72" s="204"/>
      <c r="DM72" s="204"/>
      <c r="DN72" s="204"/>
      <c r="DO72" s="204"/>
      <c r="DP72" s="204"/>
      <c r="DQ72" s="204"/>
      <c r="DR72" s="204"/>
      <c r="DS72" s="204"/>
      <c r="DT72" s="204"/>
      <c r="DU72" s="204"/>
      <c r="DV72" s="204"/>
      <c r="DW72" s="204"/>
      <c r="DX72" s="204"/>
      <c r="DY72" s="204"/>
      <c r="DZ72" s="204"/>
      <c r="EA72" s="204"/>
      <c r="EB72" s="204"/>
      <c r="EC72" s="204"/>
      <c r="ED72" s="204"/>
      <c r="EE72" s="204"/>
      <c r="EF72" s="204"/>
      <c r="EG72" s="204"/>
      <c r="EH72" s="204"/>
      <c r="EI72" s="204"/>
      <c r="EJ72" s="204"/>
      <c r="EK72" s="204"/>
      <c r="EL72" s="204"/>
      <c r="EM72" s="204"/>
      <c r="EN72" s="204"/>
      <c r="EO72" s="204"/>
      <c r="EP72" s="204"/>
      <c r="EQ72" s="204"/>
      <c r="ER72" s="204"/>
      <c r="ES72" s="204"/>
      <c r="ET72" s="204"/>
      <c r="EU72" s="204"/>
      <c r="EV72" s="204"/>
      <c r="EW72" s="204"/>
      <c r="EX72" s="204"/>
      <c r="EY72" s="204"/>
      <c r="EZ72" s="204"/>
      <c r="FA72" s="204"/>
      <c r="FB72" s="204"/>
      <c r="FC72" s="204"/>
      <c r="FD72" s="204"/>
      <c r="FE72" s="204"/>
      <c r="FF72" s="204"/>
      <c r="FG72" s="204"/>
      <c r="FH72" s="204"/>
      <c r="FI72" s="204"/>
      <c r="FJ72" s="204"/>
      <c r="FK72" s="204"/>
      <c r="FL72" s="204"/>
      <c r="FM72" s="204"/>
      <c r="FN72" s="204"/>
      <c r="FO72" s="204"/>
      <c r="FP72" s="204"/>
      <c r="FQ72" s="204"/>
      <c r="FR72" s="204"/>
      <c r="FS72" s="204"/>
      <c r="FT72" s="204"/>
      <c r="FU72" s="204"/>
      <c r="FV72" s="204"/>
      <c r="FW72" s="204"/>
      <c r="FX72" s="204"/>
      <c r="FY72" s="204"/>
      <c r="FZ72" s="204"/>
      <c r="GA72" s="204"/>
      <c r="GB72" s="204"/>
      <c r="GC72" s="204"/>
      <c r="GD72" s="204"/>
      <c r="GE72" s="204"/>
      <c r="GF72" s="204"/>
      <c r="GG72" s="204"/>
      <c r="GH72" s="204"/>
      <c r="GI72" s="204"/>
      <c r="GJ72" s="204"/>
      <c r="GK72" s="204"/>
      <c r="GL72" s="204"/>
      <c r="GM72" s="204"/>
      <c r="GN72" s="204"/>
      <c r="GO72" s="204"/>
      <c r="GP72" s="204"/>
      <c r="GQ72" s="204"/>
      <c r="GR72" s="204"/>
      <c r="GS72" s="204"/>
      <c r="GT72" s="204"/>
      <c r="GU72" s="204"/>
      <c r="GV72" s="204"/>
      <c r="GW72" s="204"/>
      <c r="GX72" s="204"/>
      <c r="GY72" s="204"/>
      <c r="GZ72" s="204"/>
      <c r="HA72" s="204"/>
      <c r="HB72" s="204"/>
      <c r="HC72" s="204"/>
      <c r="HD72" s="204"/>
      <c r="HE72" s="204"/>
      <c r="HF72" s="204"/>
      <c r="HG72" s="204"/>
      <c r="HH72" s="204"/>
      <c r="HI72" s="204"/>
      <c r="HJ72" s="204"/>
      <c r="HK72" s="204"/>
      <c r="HL72" s="204"/>
      <c r="HM72" s="204"/>
      <c r="HN72" s="204"/>
      <c r="HO72" s="204"/>
      <c r="HP72" s="204"/>
      <c r="HQ72" s="204"/>
      <c r="HR72" s="204"/>
      <c r="HS72" s="204"/>
      <c r="HT72" s="204"/>
      <c r="HU72" s="204"/>
    </row>
    <row r="73" spans="1:229" ht="12" customHeight="1" x14ac:dyDescent="0.25">
      <c r="AV73" s="203"/>
      <c r="AW73" s="203"/>
      <c r="AX73" s="203"/>
      <c r="AY73" s="203"/>
      <c r="AZ73" s="203"/>
      <c r="BA73" s="203"/>
      <c r="BB73" s="203"/>
      <c r="BC73" s="203"/>
      <c r="BD73" s="203"/>
      <c r="BE73" s="203"/>
      <c r="BF73" s="203"/>
      <c r="BG73" s="203"/>
      <c r="BH73" s="204"/>
      <c r="BI73" s="204"/>
      <c r="BJ73" s="204"/>
      <c r="BK73" s="204"/>
      <c r="BL73" s="204"/>
      <c r="BM73" s="204"/>
      <c r="BN73" s="204"/>
      <c r="BO73" s="204"/>
      <c r="BP73" s="204"/>
      <c r="BQ73" s="204"/>
      <c r="BR73" s="204"/>
      <c r="BS73" s="204"/>
      <c r="BT73" s="204"/>
      <c r="BU73" s="204"/>
      <c r="BV73" s="204"/>
      <c r="BW73" s="204"/>
      <c r="BX73" s="204"/>
      <c r="BY73" s="204"/>
      <c r="BZ73" s="204"/>
      <c r="CA73" s="204"/>
      <c r="CB73" s="204"/>
      <c r="CC73" s="204"/>
      <c r="CD73" s="204"/>
      <c r="CE73" s="204"/>
      <c r="CF73" s="204"/>
      <c r="CG73" s="204"/>
      <c r="CH73" s="204"/>
      <c r="CI73" s="204"/>
      <c r="CJ73" s="204"/>
      <c r="CK73" s="204"/>
      <c r="CL73" s="204"/>
      <c r="CM73" s="204"/>
      <c r="CN73" s="204"/>
      <c r="CO73" s="204"/>
      <c r="CP73" s="204"/>
      <c r="CQ73" s="204"/>
      <c r="CR73" s="204"/>
      <c r="CS73" s="204"/>
      <c r="CT73" s="204"/>
      <c r="CU73" s="204"/>
      <c r="CV73" s="204"/>
      <c r="CW73" s="204"/>
      <c r="CX73" s="204"/>
      <c r="CY73" s="204"/>
      <c r="CZ73" s="204"/>
      <c r="DA73" s="204"/>
      <c r="DB73" s="204"/>
      <c r="DC73" s="204"/>
      <c r="DD73" s="204"/>
      <c r="DE73" s="204"/>
      <c r="DF73" s="204"/>
      <c r="DG73" s="204"/>
      <c r="DH73" s="204"/>
      <c r="DI73" s="204"/>
      <c r="DJ73" s="204"/>
      <c r="DK73" s="204"/>
      <c r="DL73" s="204"/>
      <c r="DM73" s="204"/>
      <c r="DN73" s="204"/>
      <c r="DO73" s="204"/>
      <c r="DP73" s="204"/>
      <c r="DQ73" s="204"/>
      <c r="DR73" s="204"/>
      <c r="DS73" s="204"/>
      <c r="DT73" s="204"/>
      <c r="DU73" s="204"/>
      <c r="DV73" s="204"/>
      <c r="DW73" s="204"/>
      <c r="DX73" s="204"/>
      <c r="DY73" s="204"/>
      <c r="DZ73" s="204"/>
      <c r="EA73" s="204"/>
      <c r="EB73" s="204"/>
      <c r="EC73" s="204"/>
      <c r="ED73" s="204"/>
      <c r="EE73" s="204"/>
      <c r="EF73" s="204"/>
      <c r="EG73" s="204"/>
      <c r="EH73" s="204"/>
      <c r="EI73" s="204"/>
      <c r="EJ73" s="204"/>
      <c r="EK73" s="204"/>
      <c r="EL73" s="204"/>
      <c r="EM73" s="204"/>
      <c r="EN73" s="204"/>
      <c r="EO73" s="204"/>
      <c r="EP73" s="204"/>
      <c r="EQ73" s="204"/>
      <c r="ER73" s="204"/>
      <c r="ES73" s="204"/>
      <c r="ET73" s="204"/>
      <c r="EU73" s="204"/>
      <c r="EV73" s="204"/>
      <c r="EW73" s="204"/>
      <c r="EX73" s="204"/>
      <c r="EY73" s="204"/>
      <c r="EZ73" s="204"/>
      <c r="FA73" s="204"/>
      <c r="FB73" s="204"/>
      <c r="FC73" s="204"/>
      <c r="FD73" s="204"/>
      <c r="FE73" s="204"/>
      <c r="FF73" s="204"/>
      <c r="FG73" s="204"/>
      <c r="FH73" s="204"/>
      <c r="FI73" s="204"/>
      <c r="FJ73" s="204"/>
      <c r="FK73" s="204"/>
      <c r="FL73" s="204"/>
      <c r="FM73" s="204"/>
      <c r="FN73" s="204"/>
      <c r="FO73" s="204"/>
      <c r="FP73" s="204"/>
      <c r="FQ73" s="204"/>
      <c r="FR73" s="204"/>
      <c r="FS73" s="204"/>
      <c r="FT73" s="204"/>
      <c r="FU73" s="204"/>
      <c r="FV73" s="204"/>
      <c r="FW73" s="204"/>
      <c r="FX73" s="204"/>
      <c r="FY73" s="204"/>
      <c r="FZ73" s="204"/>
      <c r="GA73" s="204"/>
      <c r="GB73" s="204"/>
      <c r="GC73" s="204"/>
      <c r="GD73" s="204"/>
      <c r="GE73" s="204"/>
      <c r="GF73" s="204"/>
      <c r="GG73" s="204"/>
      <c r="GH73" s="204"/>
      <c r="GI73" s="204"/>
      <c r="GJ73" s="204"/>
      <c r="GK73" s="204"/>
      <c r="GL73" s="204"/>
      <c r="GM73" s="204"/>
      <c r="GN73" s="204"/>
      <c r="GO73" s="204"/>
      <c r="GP73" s="204"/>
      <c r="GQ73" s="204"/>
      <c r="GR73" s="204"/>
      <c r="GS73" s="204"/>
      <c r="GT73" s="204"/>
      <c r="GU73" s="204"/>
      <c r="GV73" s="204"/>
      <c r="GW73" s="204"/>
      <c r="GX73" s="204"/>
      <c r="GY73" s="204"/>
      <c r="GZ73" s="204"/>
      <c r="HA73" s="204"/>
      <c r="HB73" s="204"/>
      <c r="HC73" s="204"/>
      <c r="HD73" s="204"/>
      <c r="HE73" s="204"/>
      <c r="HF73" s="204"/>
      <c r="HG73" s="204"/>
      <c r="HH73" s="204"/>
      <c r="HI73" s="204"/>
      <c r="HJ73" s="204"/>
      <c r="HK73" s="204"/>
      <c r="HL73" s="204"/>
      <c r="HM73" s="204"/>
      <c r="HN73" s="204"/>
      <c r="HO73" s="204"/>
      <c r="HP73" s="204"/>
      <c r="HQ73" s="204"/>
      <c r="HR73" s="204"/>
      <c r="HS73" s="204"/>
      <c r="HT73" s="204"/>
      <c r="HU73" s="204"/>
    </row>
    <row r="74" spans="1:229" ht="12" customHeight="1" x14ac:dyDescent="0.25">
      <c r="AV74" s="203"/>
      <c r="AW74" s="203"/>
      <c r="AX74" s="203"/>
      <c r="AY74" s="203"/>
      <c r="AZ74" s="203"/>
      <c r="BA74" s="203"/>
      <c r="BB74" s="203"/>
      <c r="BC74" s="203"/>
      <c r="BD74" s="203"/>
      <c r="BE74" s="203"/>
      <c r="BF74" s="203"/>
      <c r="BG74" s="203"/>
      <c r="BH74" s="204"/>
      <c r="BI74" s="204"/>
      <c r="BJ74" s="204"/>
      <c r="BK74" s="204"/>
      <c r="BL74" s="204"/>
      <c r="BM74" s="204"/>
      <c r="BN74" s="204"/>
      <c r="BO74" s="204"/>
      <c r="BP74" s="204"/>
      <c r="BQ74" s="204"/>
      <c r="BR74" s="204"/>
      <c r="BS74" s="204"/>
      <c r="BT74" s="204"/>
      <c r="BU74" s="204"/>
      <c r="BV74" s="204"/>
      <c r="BW74" s="204"/>
      <c r="BX74" s="204"/>
      <c r="BY74" s="204"/>
      <c r="BZ74" s="204"/>
      <c r="CA74" s="204"/>
      <c r="CB74" s="204"/>
      <c r="CC74" s="204"/>
      <c r="CD74" s="204"/>
      <c r="CE74" s="204"/>
      <c r="CF74" s="204"/>
      <c r="CG74" s="204"/>
      <c r="CH74" s="204"/>
      <c r="CI74" s="204"/>
      <c r="CJ74" s="204"/>
      <c r="CK74" s="204"/>
      <c r="CL74" s="204"/>
      <c r="CM74" s="204"/>
      <c r="CN74" s="204"/>
      <c r="CO74" s="204"/>
      <c r="CP74" s="204"/>
      <c r="CQ74" s="204"/>
      <c r="CR74" s="204"/>
      <c r="CS74" s="204"/>
      <c r="CT74" s="204"/>
      <c r="CU74" s="204"/>
      <c r="CV74" s="204"/>
      <c r="CW74" s="204"/>
      <c r="CX74" s="204"/>
      <c r="CY74" s="204"/>
      <c r="CZ74" s="204"/>
      <c r="DA74" s="204"/>
      <c r="DB74" s="204"/>
      <c r="DC74" s="204"/>
      <c r="DD74" s="204"/>
      <c r="DE74" s="204"/>
      <c r="DF74" s="204"/>
      <c r="DG74" s="204"/>
      <c r="DH74" s="204"/>
      <c r="DI74" s="204"/>
      <c r="DJ74" s="204"/>
      <c r="DK74" s="204"/>
      <c r="DL74" s="204"/>
      <c r="DM74" s="204"/>
      <c r="DN74" s="204"/>
      <c r="DO74" s="204"/>
      <c r="DP74" s="204"/>
      <c r="DQ74" s="204"/>
      <c r="DR74" s="204"/>
      <c r="DS74" s="204"/>
      <c r="DT74" s="204"/>
      <c r="DU74" s="204"/>
      <c r="DV74" s="204"/>
      <c r="DW74" s="204"/>
      <c r="DX74" s="204"/>
      <c r="DY74" s="204"/>
      <c r="DZ74" s="204"/>
      <c r="EA74" s="204"/>
      <c r="EB74" s="204"/>
      <c r="EC74" s="204"/>
      <c r="ED74" s="204"/>
      <c r="EE74" s="204"/>
      <c r="EF74" s="204"/>
      <c r="EG74" s="204"/>
      <c r="EH74" s="204"/>
      <c r="EI74" s="204"/>
      <c r="EJ74" s="204"/>
      <c r="EK74" s="204"/>
      <c r="EL74" s="204"/>
      <c r="EM74" s="204"/>
      <c r="EN74" s="204"/>
      <c r="EO74" s="204"/>
      <c r="EP74" s="204"/>
      <c r="EQ74" s="204"/>
      <c r="ER74" s="204"/>
      <c r="ES74" s="204"/>
      <c r="ET74" s="204"/>
      <c r="EU74" s="204"/>
      <c r="EV74" s="204"/>
      <c r="EW74" s="204"/>
      <c r="EX74" s="204"/>
      <c r="EY74" s="204"/>
      <c r="EZ74" s="204"/>
      <c r="FA74" s="204"/>
      <c r="FB74" s="204"/>
      <c r="FC74" s="204"/>
      <c r="FD74" s="204"/>
      <c r="FE74" s="204"/>
      <c r="FF74" s="204"/>
      <c r="FG74" s="204"/>
      <c r="FH74" s="204"/>
      <c r="FI74" s="204"/>
      <c r="FJ74" s="204"/>
      <c r="FK74" s="204"/>
      <c r="FL74" s="204"/>
      <c r="FM74" s="204"/>
      <c r="FN74" s="204"/>
      <c r="FO74" s="204"/>
      <c r="FP74" s="204"/>
      <c r="FQ74" s="204"/>
      <c r="FR74" s="204"/>
      <c r="FS74" s="204"/>
      <c r="FT74" s="204"/>
      <c r="FU74" s="204"/>
      <c r="FV74" s="204"/>
      <c r="FW74" s="204"/>
      <c r="FX74" s="204"/>
      <c r="FY74" s="204"/>
      <c r="FZ74" s="204"/>
      <c r="GA74" s="204"/>
      <c r="GB74" s="204"/>
      <c r="GC74" s="204"/>
      <c r="GD74" s="204"/>
      <c r="GE74" s="204"/>
      <c r="GF74" s="204"/>
      <c r="GG74" s="204"/>
      <c r="GH74" s="204"/>
      <c r="GI74" s="204"/>
      <c r="GJ74" s="204"/>
      <c r="GK74" s="204"/>
      <c r="GL74" s="204"/>
      <c r="GM74" s="204"/>
      <c r="GN74" s="204"/>
      <c r="GO74" s="204"/>
      <c r="GP74" s="204"/>
      <c r="GQ74" s="204"/>
      <c r="GR74" s="204"/>
      <c r="GS74" s="204"/>
      <c r="GT74" s="204"/>
      <c r="GU74" s="204"/>
      <c r="GV74" s="204"/>
      <c r="GW74" s="204"/>
      <c r="GX74" s="204"/>
      <c r="GY74" s="204"/>
      <c r="GZ74" s="204"/>
      <c r="HA74" s="204"/>
      <c r="HB74" s="204"/>
      <c r="HC74" s="204"/>
      <c r="HD74" s="204"/>
      <c r="HE74" s="204"/>
      <c r="HF74" s="204"/>
      <c r="HG74" s="204"/>
      <c r="HH74" s="204"/>
      <c r="HI74" s="204"/>
      <c r="HJ74" s="204"/>
      <c r="HK74" s="204"/>
      <c r="HL74" s="204"/>
      <c r="HM74" s="204"/>
      <c r="HN74" s="204"/>
      <c r="HO74" s="204"/>
      <c r="HP74" s="204"/>
      <c r="HQ74" s="204"/>
      <c r="HR74" s="204"/>
      <c r="HS74" s="204"/>
      <c r="HT74" s="204"/>
      <c r="HU74" s="204"/>
    </row>
    <row r="75" spans="1:229" ht="12" customHeight="1" x14ac:dyDescent="0.25">
      <c r="AV75" s="203"/>
      <c r="AW75" s="203"/>
      <c r="AX75" s="203"/>
      <c r="AY75" s="203"/>
      <c r="AZ75" s="203"/>
      <c r="BA75" s="203"/>
      <c r="BB75" s="203"/>
      <c r="BC75" s="203"/>
      <c r="BD75" s="203"/>
      <c r="BE75" s="203"/>
      <c r="BF75" s="203"/>
      <c r="BG75" s="203"/>
      <c r="BH75" s="204"/>
      <c r="BI75" s="204"/>
      <c r="BJ75" s="204"/>
      <c r="BK75" s="204"/>
      <c r="BL75" s="204"/>
      <c r="BM75" s="204"/>
      <c r="BN75" s="204"/>
      <c r="BO75" s="204"/>
      <c r="BP75" s="204"/>
      <c r="BQ75" s="204"/>
      <c r="BR75" s="204"/>
      <c r="BS75" s="204"/>
      <c r="BT75" s="204"/>
      <c r="BU75" s="204"/>
      <c r="BV75" s="204"/>
      <c r="BW75" s="204"/>
      <c r="BX75" s="204"/>
      <c r="BY75" s="204"/>
      <c r="BZ75" s="204"/>
      <c r="CA75" s="204"/>
      <c r="CB75" s="204"/>
      <c r="CC75" s="204"/>
      <c r="CD75" s="204"/>
      <c r="CE75" s="204"/>
      <c r="CF75" s="204"/>
      <c r="CG75" s="204"/>
      <c r="CH75" s="204"/>
      <c r="CI75" s="204"/>
      <c r="CJ75" s="204"/>
      <c r="CK75" s="204"/>
      <c r="CL75" s="204"/>
      <c r="CM75" s="204"/>
      <c r="CN75" s="204"/>
      <c r="CO75" s="204"/>
      <c r="CP75" s="204"/>
      <c r="CQ75" s="204"/>
      <c r="CR75" s="204"/>
      <c r="CS75" s="204"/>
      <c r="CT75" s="204"/>
      <c r="CU75" s="204"/>
      <c r="CV75" s="204"/>
      <c r="CW75" s="204"/>
      <c r="CX75" s="204"/>
      <c r="CY75" s="204"/>
      <c r="CZ75" s="204"/>
      <c r="DA75" s="204"/>
      <c r="DB75" s="204"/>
      <c r="DC75" s="204"/>
      <c r="DD75" s="204"/>
      <c r="DE75" s="204"/>
      <c r="DF75" s="204"/>
      <c r="DG75" s="204"/>
      <c r="DH75" s="204"/>
      <c r="DI75" s="204"/>
      <c r="DJ75" s="204"/>
      <c r="DK75" s="204"/>
      <c r="DL75" s="204"/>
      <c r="DM75" s="204"/>
      <c r="DN75" s="204"/>
      <c r="DO75" s="204"/>
      <c r="DP75" s="204"/>
      <c r="DQ75" s="204"/>
      <c r="DR75" s="204"/>
      <c r="DS75" s="204"/>
      <c r="DT75" s="204"/>
      <c r="DU75" s="204"/>
      <c r="DV75" s="204"/>
      <c r="DW75" s="204"/>
      <c r="DX75" s="204"/>
      <c r="DY75" s="204"/>
      <c r="DZ75" s="204"/>
      <c r="EA75" s="204"/>
      <c r="EB75" s="204"/>
      <c r="EC75" s="204"/>
      <c r="ED75" s="204"/>
      <c r="EE75" s="204"/>
      <c r="EF75" s="204"/>
      <c r="EG75" s="204"/>
      <c r="EH75" s="204"/>
      <c r="EI75" s="204"/>
      <c r="EJ75" s="204"/>
      <c r="EK75" s="204"/>
      <c r="EL75" s="204"/>
      <c r="EM75" s="204"/>
      <c r="EN75" s="204"/>
      <c r="EO75" s="204"/>
      <c r="EP75" s="204"/>
      <c r="EQ75" s="204"/>
      <c r="ER75" s="204"/>
      <c r="ES75" s="204"/>
      <c r="ET75" s="204"/>
      <c r="EU75" s="204"/>
      <c r="EV75" s="204"/>
      <c r="EW75" s="204"/>
      <c r="EX75" s="204"/>
      <c r="EY75" s="204"/>
      <c r="EZ75" s="204"/>
      <c r="FA75" s="204"/>
      <c r="FB75" s="204"/>
      <c r="FC75" s="204"/>
      <c r="FD75" s="204"/>
      <c r="FE75" s="204"/>
      <c r="FF75" s="204"/>
      <c r="FG75" s="204"/>
      <c r="FH75" s="204"/>
      <c r="FI75" s="204"/>
      <c r="FJ75" s="204"/>
      <c r="FK75" s="204"/>
      <c r="FL75" s="204"/>
      <c r="FM75" s="204"/>
      <c r="FN75" s="204"/>
      <c r="FO75" s="204"/>
      <c r="FP75" s="204"/>
      <c r="FQ75" s="204"/>
      <c r="FR75" s="204"/>
      <c r="FS75" s="204"/>
      <c r="FT75" s="204"/>
      <c r="FU75" s="204"/>
      <c r="FV75" s="204"/>
      <c r="FW75" s="204"/>
      <c r="FX75" s="204"/>
      <c r="FY75" s="204"/>
      <c r="FZ75" s="204"/>
      <c r="GA75" s="204"/>
      <c r="GB75" s="204"/>
      <c r="GC75" s="204"/>
      <c r="GD75" s="204"/>
      <c r="GE75" s="204"/>
      <c r="GF75" s="204"/>
      <c r="GG75" s="204"/>
      <c r="GH75" s="204"/>
      <c r="GI75" s="204"/>
      <c r="GJ75" s="204"/>
      <c r="GK75" s="204"/>
      <c r="GL75" s="204"/>
      <c r="GM75" s="204"/>
      <c r="GN75" s="204"/>
      <c r="GO75" s="204"/>
      <c r="GP75" s="204"/>
      <c r="GQ75" s="204"/>
      <c r="GR75" s="204"/>
      <c r="GS75" s="204"/>
      <c r="GT75" s="204"/>
      <c r="GU75" s="204"/>
      <c r="GV75" s="204"/>
      <c r="GW75" s="204"/>
      <c r="GX75" s="204"/>
      <c r="GY75" s="204"/>
      <c r="GZ75" s="204"/>
      <c r="HA75" s="204"/>
      <c r="HB75" s="204"/>
      <c r="HC75" s="204"/>
      <c r="HD75" s="204"/>
      <c r="HE75" s="204"/>
      <c r="HF75" s="204"/>
      <c r="HG75" s="204"/>
      <c r="HH75" s="204"/>
      <c r="HI75" s="204"/>
      <c r="HJ75" s="204"/>
      <c r="HK75" s="204"/>
      <c r="HL75" s="204"/>
      <c r="HM75" s="204"/>
      <c r="HN75" s="204"/>
      <c r="HO75" s="204"/>
      <c r="HP75" s="204"/>
      <c r="HQ75" s="204"/>
      <c r="HR75" s="204"/>
      <c r="HS75" s="204"/>
      <c r="HT75" s="204"/>
      <c r="HU75" s="204"/>
    </row>
    <row r="76" spans="1:229" ht="12" customHeight="1" x14ac:dyDescent="0.25">
      <c r="A76" s="578" t="s">
        <v>191</v>
      </c>
      <c r="B76" s="578"/>
      <c r="C76" s="578"/>
      <c r="D76" s="578"/>
      <c r="E76" s="578"/>
      <c r="F76" s="578"/>
      <c r="G76" s="578"/>
      <c r="H76" s="578"/>
      <c r="I76" s="578"/>
      <c r="J76" s="578"/>
      <c r="K76" s="578"/>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c r="AO76" s="578"/>
      <c r="AP76" s="578"/>
      <c r="AQ76" s="578"/>
      <c r="AR76" s="578"/>
      <c r="AS76" s="578"/>
      <c r="AT76" s="578"/>
      <c r="AU76" s="578"/>
      <c r="AV76" s="203"/>
      <c r="AW76" s="203"/>
      <c r="AX76" s="203"/>
      <c r="AY76" s="203"/>
      <c r="AZ76" s="203"/>
      <c r="BA76" s="203"/>
      <c r="BB76" s="203"/>
      <c r="BC76" s="203"/>
      <c r="BD76" s="203"/>
      <c r="BE76" s="203"/>
      <c r="BF76" s="203"/>
      <c r="BG76" s="203"/>
      <c r="BH76" s="204"/>
      <c r="BI76" s="204"/>
      <c r="BJ76" s="204"/>
      <c r="BK76" s="204"/>
      <c r="BL76" s="204"/>
      <c r="BM76" s="204"/>
      <c r="BN76" s="204"/>
      <c r="BO76" s="204"/>
      <c r="BP76" s="204"/>
      <c r="BQ76" s="204"/>
      <c r="BR76" s="204"/>
      <c r="BS76" s="204"/>
      <c r="BT76" s="204"/>
      <c r="BU76" s="204"/>
      <c r="BV76" s="204"/>
      <c r="BW76" s="204"/>
      <c r="BX76" s="204"/>
      <c r="BY76" s="204"/>
      <c r="BZ76" s="204"/>
      <c r="CA76" s="204"/>
      <c r="CB76" s="204"/>
      <c r="CC76" s="204"/>
      <c r="CD76" s="204"/>
      <c r="CE76" s="204"/>
      <c r="CF76" s="204"/>
      <c r="CG76" s="204"/>
      <c r="CH76" s="204"/>
      <c r="CI76" s="204"/>
      <c r="CJ76" s="204"/>
      <c r="CK76" s="204"/>
      <c r="CL76" s="204"/>
      <c r="CM76" s="204"/>
      <c r="CN76" s="204"/>
      <c r="CO76" s="204"/>
      <c r="CP76" s="204"/>
      <c r="CQ76" s="204"/>
      <c r="CR76" s="204"/>
      <c r="CS76" s="204"/>
      <c r="CT76" s="204"/>
      <c r="CU76" s="204"/>
      <c r="CV76" s="204"/>
      <c r="CW76" s="204"/>
      <c r="CX76" s="204"/>
      <c r="CY76" s="204"/>
      <c r="CZ76" s="204"/>
      <c r="DA76" s="204"/>
      <c r="DB76" s="204"/>
      <c r="DC76" s="204"/>
      <c r="DD76" s="204"/>
      <c r="DE76" s="204"/>
      <c r="DF76" s="204"/>
      <c r="DG76" s="204"/>
      <c r="DH76" s="204"/>
      <c r="DI76" s="204"/>
      <c r="DJ76" s="204"/>
      <c r="DK76" s="204"/>
      <c r="DL76" s="204"/>
      <c r="DM76" s="204"/>
      <c r="DN76" s="204"/>
      <c r="DO76" s="204"/>
      <c r="DP76" s="204"/>
      <c r="DQ76" s="204"/>
      <c r="DR76" s="204"/>
      <c r="DS76" s="204"/>
      <c r="DT76" s="204"/>
      <c r="DU76" s="204"/>
      <c r="DV76" s="204"/>
      <c r="DW76" s="204"/>
      <c r="DX76" s="204"/>
      <c r="DY76" s="204"/>
      <c r="DZ76" s="204"/>
      <c r="EA76" s="204"/>
      <c r="EB76" s="204"/>
      <c r="EC76" s="204"/>
      <c r="ED76" s="204"/>
      <c r="EE76" s="204"/>
      <c r="EF76" s="204"/>
      <c r="EG76" s="204"/>
      <c r="EH76" s="204"/>
      <c r="EI76" s="204"/>
      <c r="EJ76" s="204"/>
      <c r="EK76" s="204"/>
      <c r="EL76" s="204"/>
      <c r="EM76" s="204"/>
      <c r="EN76" s="204"/>
      <c r="EO76" s="204"/>
      <c r="EP76" s="204"/>
      <c r="EQ76" s="204"/>
      <c r="ER76" s="204"/>
      <c r="ES76" s="204"/>
      <c r="ET76" s="204"/>
      <c r="EU76" s="204"/>
      <c r="EV76" s="204"/>
      <c r="EW76" s="204"/>
      <c r="EX76" s="204"/>
      <c r="EY76" s="204"/>
      <c r="EZ76" s="204"/>
      <c r="FA76" s="204"/>
      <c r="FB76" s="204"/>
      <c r="FC76" s="204"/>
      <c r="FD76" s="204"/>
      <c r="FE76" s="204"/>
      <c r="FF76" s="204"/>
      <c r="FG76" s="204"/>
      <c r="FH76" s="204"/>
      <c r="FI76" s="204"/>
      <c r="FJ76" s="204"/>
      <c r="FK76" s="204"/>
      <c r="FL76" s="204"/>
      <c r="FM76" s="204"/>
      <c r="FN76" s="204"/>
      <c r="FO76" s="204"/>
      <c r="FP76" s="204"/>
      <c r="FQ76" s="204"/>
      <c r="FR76" s="204"/>
      <c r="FS76" s="204"/>
      <c r="FT76" s="204"/>
      <c r="FU76" s="204"/>
      <c r="FV76" s="204"/>
      <c r="FW76" s="204"/>
      <c r="FX76" s="204"/>
      <c r="FY76" s="204"/>
      <c r="FZ76" s="204"/>
      <c r="GA76" s="204"/>
      <c r="GB76" s="204"/>
      <c r="GC76" s="204"/>
      <c r="GD76" s="204"/>
      <c r="GE76" s="204"/>
      <c r="GF76" s="204"/>
      <c r="GG76" s="204"/>
      <c r="GH76" s="204"/>
      <c r="GI76" s="204"/>
      <c r="GJ76" s="204"/>
      <c r="GK76" s="204"/>
      <c r="GL76" s="204"/>
      <c r="GM76" s="204"/>
      <c r="GN76" s="204"/>
      <c r="GO76" s="204"/>
      <c r="GP76" s="204"/>
      <c r="GQ76" s="204"/>
      <c r="GR76" s="204"/>
      <c r="GS76" s="204"/>
      <c r="GT76" s="204"/>
      <c r="GU76" s="204"/>
      <c r="GV76" s="204"/>
      <c r="GW76" s="204"/>
      <c r="GX76" s="204"/>
      <c r="GY76" s="204"/>
      <c r="GZ76" s="204"/>
      <c r="HA76" s="204"/>
      <c r="HB76" s="204"/>
      <c r="HC76" s="204"/>
      <c r="HD76" s="204"/>
      <c r="HE76" s="204"/>
      <c r="HF76" s="204"/>
      <c r="HG76" s="204"/>
      <c r="HH76" s="204"/>
      <c r="HI76" s="204"/>
      <c r="HJ76" s="204"/>
      <c r="HK76" s="204"/>
      <c r="HL76" s="204"/>
      <c r="HM76" s="204"/>
      <c r="HN76" s="204"/>
      <c r="HO76" s="204"/>
      <c r="HP76" s="204"/>
      <c r="HQ76" s="204"/>
      <c r="HR76" s="204"/>
      <c r="HS76" s="204"/>
      <c r="HT76" s="204"/>
      <c r="HU76" s="204"/>
    </row>
    <row r="77" spans="1:229" ht="12" customHeight="1" x14ac:dyDescent="0.25">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577" t="s">
        <v>233</v>
      </c>
      <c r="AN77" s="577"/>
      <c r="AO77" s="577"/>
      <c r="AP77" s="577"/>
      <c r="AQ77" s="218"/>
      <c r="AR77" s="577" t="s">
        <v>232</v>
      </c>
      <c r="AS77" s="577"/>
      <c r="AT77" s="577"/>
      <c r="AU77" s="577"/>
      <c r="AV77" s="203"/>
      <c r="AW77" s="203"/>
      <c r="AX77" s="203"/>
      <c r="AY77" s="203"/>
      <c r="AZ77" s="203"/>
      <c r="BA77" s="203"/>
      <c r="BB77" s="203"/>
      <c r="BC77" s="203"/>
      <c r="BD77" s="203"/>
      <c r="BE77" s="203"/>
      <c r="BF77" s="203"/>
      <c r="BG77" s="203"/>
      <c r="BH77" s="204"/>
      <c r="BI77" s="204"/>
      <c r="BJ77" s="204"/>
      <c r="BK77" s="204"/>
      <c r="BL77" s="204"/>
      <c r="BM77" s="204"/>
      <c r="BN77" s="204"/>
      <c r="BO77" s="204"/>
      <c r="BP77" s="204"/>
      <c r="BQ77" s="204"/>
      <c r="BR77" s="204"/>
      <c r="BS77" s="204"/>
      <c r="BT77" s="204"/>
      <c r="BU77" s="204"/>
      <c r="BV77" s="204"/>
      <c r="BW77" s="204"/>
      <c r="BX77" s="204"/>
      <c r="BY77" s="204"/>
      <c r="BZ77" s="204"/>
      <c r="CA77" s="204"/>
      <c r="CB77" s="204"/>
      <c r="CC77" s="204"/>
      <c r="CD77" s="204"/>
      <c r="CE77" s="204"/>
      <c r="CF77" s="204"/>
      <c r="CG77" s="204"/>
      <c r="CH77" s="204"/>
      <c r="CI77" s="204"/>
      <c r="CJ77" s="204"/>
      <c r="CK77" s="204"/>
      <c r="CL77" s="204"/>
      <c r="CM77" s="204"/>
      <c r="CN77" s="204"/>
      <c r="CO77" s="204"/>
      <c r="CP77" s="204"/>
      <c r="CQ77" s="204"/>
      <c r="CR77" s="204"/>
      <c r="CS77" s="204"/>
      <c r="CT77" s="204"/>
      <c r="CU77" s="204"/>
      <c r="CV77" s="204"/>
      <c r="CW77" s="204"/>
      <c r="CX77" s="204"/>
      <c r="CY77" s="204"/>
      <c r="CZ77" s="204"/>
      <c r="DA77" s="204"/>
      <c r="DB77" s="204"/>
      <c r="DC77" s="204"/>
      <c r="DD77" s="204"/>
      <c r="DE77" s="204"/>
      <c r="DF77" s="204"/>
      <c r="DG77" s="204"/>
      <c r="DH77" s="204"/>
      <c r="DI77" s="204"/>
      <c r="DJ77" s="204"/>
      <c r="DK77" s="204"/>
      <c r="DL77" s="204"/>
      <c r="DM77" s="204"/>
      <c r="DN77" s="204"/>
      <c r="DO77" s="204"/>
      <c r="DP77" s="204"/>
      <c r="DQ77" s="204"/>
      <c r="DR77" s="204"/>
      <c r="DS77" s="204"/>
      <c r="DT77" s="204"/>
      <c r="DU77" s="204"/>
      <c r="DV77" s="204"/>
      <c r="DW77" s="204"/>
      <c r="DX77" s="204"/>
      <c r="DY77" s="204"/>
      <c r="DZ77" s="204"/>
      <c r="EA77" s="204"/>
      <c r="EB77" s="204"/>
      <c r="EC77" s="204"/>
      <c r="ED77" s="204"/>
      <c r="EE77" s="204"/>
      <c r="EF77" s="204"/>
      <c r="EG77" s="204"/>
      <c r="EH77" s="204"/>
      <c r="EI77" s="204"/>
      <c r="EJ77" s="204"/>
      <c r="EK77" s="204"/>
      <c r="EL77" s="204"/>
      <c r="EM77" s="204"/>
      <c r="EN77" s="204"/>
      <c r="EO77" s="204"/>
      <c r="EP77" s="204"/>
      <c r="EQ77" s="204"/>
      <c r="ER77" s="204"/>
      <c r="ES77" s="204"/>
      <c r="ET77" s="204"/>
      <c r="EU77" s="204"/>
      <c r="EV77" s="204"/>
      <c r="EW77" s="204"/>
      <c r="EX77" s="204"/>
      <c r="EY77" s="204"/>
      <c r="EZ77" s="204"/>
      <c r="FA77" s="204"/>
      <c r="FB77" s="204"/>
      <c r="FC77" s="204"/>
      <c r="FD77" s="204"/>
      <c r="FE77" s="204"/>
      <c r="FF77" s="204"/>
      <c r="FG77" s="204"/>
      <c r="FH77" s="204"/>
      <c r="FI77" s="204"/>
      <c r="FJ77" s="204"/>
      <c r="FK77" s="204"/>
      <c r="FL77" s="204"/>
      <c r="FM77" s="204"/>
      <c r="FN77" s="204"/>
      <c r="FO77" s="204"/>
      <c r="FP77" s="204"/>
      <c r="FQ77" s="204"/>
      <c r="FR77" s="204"/>
      <c r="FS77" s="204"/>
      <c r="FT77" s="204"/>
      <c r="FU77" s="204"/>
      <c r="FV77" s="204"/>
      <c r="FW77" s="204"/>
      <c r="FX77" s="204"/>
      <c r="FY77" s="204"/>
      <c r="FZ77" s="204"/>
      <c r="GA77" s="204"/>
      <c r="GB77" s="204"/>
      <c r="GC77" s="204"/>
      <c r="GD77" s="204"/>
      <c r="GE77" s="204"/>
      <c r="GF77" s="204"/>
      <c r="GG77" s="204"/>
      <c r="GH77" s="204"/>
      <c r="GI77" s="204"/>
      <c r="GJ77" s="204"/>
      <c r="GK77" s="204"/>
      <c r="GL77" s="204"/>
      <c r="GM77" s="204"/>
      <c r="GN77" s="204"/>
      <c r="GO77" s="204"/>
      <c r="GP77" s="204"/>
      <c r="GQ77" s="204"/>
      <c r="GR77" s="204"/>
      <c r="GS77" s="204"/>
      <c r="GT77" s="204"/>
      <c r="GU77" s="204"/>
      <c r="GV77" s="204"/>
      <c r="GW77" s="204"/>
      <c r="GX77" s="204"/>
      <c r="GY77" s="204"/>
      <c r="GZ77" s="204"/>
      <c r="HA77" s="204"/>
      <c r="HB77" s="204"/>
      <c r="HC77" s="204"/>
      <c r="HD77" s="204"/>
      <c r="HE77" s="204"/>
      <c r="HF77" s="204"/>
      <c r="HG77" s="204"/>
      <c r="HH77" s="204"/>
      <c r="HI77" s="204"/>
      <c r="HJ77" s="204"/>
      <c r="HK77" s="204"/>
      <c r="HL77" s="204"/>
      <c r="HM77" s="204"/>
      <c r="HN77" s="204"/>
      <c r="HO77" s="204"/>
      <c r="HP77" s="204"/>
      <c r="HQ77" s="204"/>
      <c r="HR77" s="204"/>
      <c r="HS77" s="204"/>
      <c r="HT77" s="204"/>
      <c r="HU77" s="204"/>
    </row>
    <row r="78" spans="1:229" ht="12" customHeight="1" x14ac:dyDescent="0.25">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577"/>
      <c r="AN78" s="577"/>
      <c r="AO78" s="577"/>
      <c r="AP78" s="577"/>
      <c r="AQ78" s="218"/>
      <c r="AR78" s="577"/>
      <c r="AS78" s="577"/>
      <c r="AT78" s="577"/>
      <c r="AU78" s="577"/>
      <c r="AV78" s="203"/>
      <c r="AW78" s="203"/>
      <c r="AX78" s="203"/>
      <c r="AY78" s="203"/>
      <c r="AZ78" s="203"/>
      <c r="BA78" s="203"/>
      <c r="BB78" s="203"/>
      <c r="BC78" s="203"/>
      <c r="BD78" s="203"/>
      <c r="BE78" s="203"/>
      <c r="BF78" s="203"/>
      <c r="BG78" s="203"/>
      <c r="BH78" s="204"/>
      <c r="BI78" s="204"/>
      <c r="BJ78" s="204"/>
      <c r="BK78" s="204"/>
      <c r="BL78" s="204"/>
      <c r="BM78" s="204"/>
      <c r="BN78" s="204"/>
      <c r="BO78" s="204"/>
      <c r="BP78" s="204"/>
      <c r="BQ78" s="204"/>
      <c r="BR78" s="204"/>
      <c r="BS78" s="204"/>
      <c r="BT78" s="204"/>
      <c r="BU78" s="204"/>
      <c r="BV78" s="204"/>
      <c r="BW78" s="204"/>
      <c r="BX78" s="204"/>
      <c r="BY78" s="204"/>
      <c r="BZ78" s="204"/>
      <c r="CA78" s="204"/>
      <c r="CB78" s="204"/>
      <c r="CC78" s="204"/>
      <c r="CD78" s="204"/>
      <c r="CE78" s="204"/>
      <c r="CF78" s="204"/>
      <c r="CG78" s="204"/>
      <c r="CH78" s="204"/>
      <c r="CI78" s="204"/>
      <c r="CJ78" s="204"/>
      <c r="CK78" s="204"/>
      <c r="CL78" s="204"/>
      <c r="CM78" s="204"/>
      <c r="CN78" s="204"/>
      <c r="CO78" s="204"/>
      <c r="CP78" s="204"/>
      <c r="CQ78" s="204"/>
      <c r="CR78" s="204"/>
      <c r="CS78" s="204"/>
      <c r="CT78" s="204"/>
      <c r="CU78" s="204"/>
      <c r="CV78" s="204"/>
      <c r="CW78" s="204"/>
      <c r="CX78" s="204"/>
      <c r="CY78" s="204"/>
      <c r="CZ78" s="204"/>
      <c r="DA78" s="204"/>
      <c r="DB78" s="204"/>
      <c r="DC78" s="204"/>
      <c r="DD78" s="204"/>
      <c r="DE78" s="204"/>
      <c r="DF78" s="204"/>
      <c r="DG78" s="204"/>
      <c r="DH78" s="204"/>
      <c r="DI78" s="204"/>
      <c r="DJ78" s="204"/>
      <c r="DK78" s="204"/>
      <c r="DL78" s="204"/>
      <c r="DM78" s="204"/>
      <c r="DN78" s="204"/>
      <c r="DO78" s="204"/>
      <c r="DP78" s="204"/>
      <c r="DQ78" s="204"/>
      <c r="DR78" s="204"/>
      <c r="DS78" s="204"/>
      <c r="DT78" s="204"/>
      <c r="DU78" s="204"/>
      <c r="DV78" s="204"/>
      <c r="DW78" s="204"/>
      <c r="DX78" s="204"/>
      <c r="DY78" s="204"/>
      <c r="DZ78" s="204"/>
      <c r="EA78" s="204"/>
      <c r="EB78" s="204"/>
      <c r="EC78" s="204"/>
      <c r="ED78" s="204"/>
      <c r="EE78" s="204"/>
      <c r="EF78" s="204"/>
      <c r="EG78" s="204"/>
      <c r="EH78" s="204"/>
      <c r="EI78" s="204"/>
      <c r="EJ78" s="204"/>
      <c r="EK78" s="204"/>
      <c r="EL78" s="204"/>
      <c r="EM78" s="204"/>
      <c r="EN78" s="204"/>
      <c r="EO78" s="204"/>
      <c r="EP78" s="204"/>
      <c r="EQ78" s="204"/>
      <c r="ER78" s="204"/>
      <c r="ES78" s="204"/>
      <c r="ET78" s="204"/>
      <c r="EU78" s="204"/>
      <c r="EV78" s="204"/>
      <c r="EW78" s="204"/>
      <c r="EX78" s="204"/>
      <c r="EY78" s="204"/>
      <c r="EZ78" s="204"/>
      <c r="FA78" s="204"/>
      <c r="FB78" s="204"/>
      <c r="FC78" s="204"/>
      <c r="FD78" s="204"/>
      <c r="FE78" s="204"/>
      <c r="FF78" s="204"/>
      <c r="FG78" s="204"/>
      <c r="FH78" s="204"/>
      <c r="FI78" s="204"/>
      <c r="FJ78" s="204"/>
      <c r="FK78" s="204"/>
      <c r="FL78" s="204"/>
      <c r="FM78" s="204"/>
      <c r="FN78" s="204"/>
      <c r="FO78" s="204"/>
      <c r="FP78" s="204"/>
      <c r="FQ78" s="204"/>
      <c r="FR78" s="204"/>
      <c r="FS78" s="204"/>
      <c r="FT78" s="204"/>
      <c r="FU78" s="204"/>
      <c r="FV78" s="204"/>
      <c r="FW78" s="204"/>
      <c r="FX78" s="204"/>
      <c r="FY78" s="204"/>
      <c r="FZ78" s="204"/>
      <c r="GA78" s="204"/>
      <c r="GB78" s="204"/>
      <c r="GC78" s="204"/>
      <c r="GD78" s="204"/>
      <c r="GE78" s="204"/>
      <c r="GF78" s="204"/>
      <c r="GG78" s="204"/>
      <c r="GH78" s="204"/>
      <c r="GI78" s="204"/>
      <c r="GJ78" s="204"/>
      <c r="GK78" s="204"/>
      <c r="GL78" s="204"/>
      <c r="GM78" s="204"/>
      <c r="GN78" s="204"/>
      <c r="GO78" s="204"/>
      <c r="GP78" s="204"/>
      <c r="GQ78" s="204"/>
      <c r="GR78" s="204"/>
      <c r="GS78" s="204"/>
      <c r="GT78" s="204"/>
      <c r="GU78" s="204"/>
      <c r="GV78" s="204"/>
      <c r="GW78" s="204"/>
      <c r="GX78" s="204"/>
      <c r="GY78" s="204"/>
      <c r="GZ78" s="204"/>
      <c r="HA78" s="204"/>
      <c r="HB78" s="204"/>
      <c r="HC78" s="204"/>
      <c r="HD78" s="204"/>
      <c r="HE78" s="204"/>
      <c r="HF78" s="204"/>
      <c r="HG78" s="204"/>
      <c r="HH78" s="204"/>
      <c r="HI78" s="204"/>
      <c r="HJ78" s="204"/>
      <c r="HK78" s="204"/>
      <c r="HL78" s="204"/>
      <c r="HM78" s="204"/>
      <c r="HN78" s="204"/>
      <c r="HO78" s="204"/>
      <c r="HP78" s="204"/>
      <c r="HQ78" s="204"/>
      <c r="HR78" s="204"/>
      <c r="HS78" s="204"/>
      <c r="HT78" s="204"/>
      <c r="HU78" s="204"/>
    </row>
    <row r="79" spans="1:229" ht="12" customHeight="1" x14ac:dyDescent="0.25">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03"/>
      <c r="AW79" s="203"/>
      <c r="AX79" s="203"/>
      <c r="AY79" s="203"/>
      <c r="AZ79" s="203"/>
      <c r="BA79" s="203"/>
      <c r="BB79" s="203"/>
      <c r="BC79" s="203"/>
      <c r="BD79" s="203"/>
      <c r="BE79" s="203"/>
      <c r="BF79" s="203"/>
      <c r="BG79" s="203"/>
      <c r="BH79" s="204"/>
      <c r="BI79" s="204"/>
      <c r="BJ79" s="204"/>
      <c r="BK79" s="204"/>
      <c r="BL79" s="204"/>
      <c r="BM79" s="204"/>
      <c r="BN79" s="204"/>
      <c r="BO79" s="204"/>
      <c r="BP79" s="204"/>
      <c r="BQ79" s="204"/>
      <c r="BR79" s="204"/>
      <c r="BS79" s="204"/>
      <c r="BT79" s="204"/>
      <c r="BU79" s="204"/>
      <c r="BV79" s="204"/>
      <c r="BW79" s="204"/>
      <c r="BX79" s="204"/>
      <c r="BY79" s="204"/>
      <c r="BZ79" s="204"/>
      <c r="CA79" s="204"/>
      <c r="CB79" s="204"/>
      <c r="CC79" s="204"/>
      <c r="CD79" s="204"/>
      <c r="CE79" s="204"/>
      <c r="CF79" s="204"/>
      <c r="CG79" s="204"/>
      <c r="CH79" s="204"/>
      <c r="CI79" s="204"/>
      <c r="CJ79" s="204"/>
      <c r="CK79" s="204"/>
      <c r="CL79" s="204"/>
      <c r="CM79" s="204"/>
      <c r="CN79" s="204"/>
      <c r="CO79" s="204"/>
      <c r="CP79" s="204"/>
      <c r="CQ79" s="204"/>
      <c r="CR79" s="204"/>
      <c r="CS79" s="204"/>
      <c r="CT79" s="204"/>
      <c r="CU79" s="204"/>
      <c r="CV79" s="204"/>
      <c r="CW79" s="204"/>
      <c r="CX79" s="204"/>
      <c r="CY79" s="204"/>
      <c r="CZ79" s="204"/>
      <c r="DA79" s="204"/>
      <c r="DB79" s="204"/>
      <c r="DC79" s="204"/>
      <c r="DD79" s="204"/>
      <c r="DE79" s="204"/>
      <c r="DF79" s="204"/>
      <c r="DG79" s="204"/>
      <c r="DH79" s="204"/>
      <c r="DI79" s="204"/>
      <c r="DJ79" s="204"/>
      <c r="DK79" s="204"/>
      <c r="DL79" s="204"/>
      <c r="DM79" s="204"/>
      <c r="DN79" s="204"/>
      <c r="DO79" s="204"/>
      <c r="DP79" s="204"/>
      <c r="DQ79" s="204"/>
      <c r="DR79" s="204"/>
      <c r="DS79" s="204"/>
      <c r="DT79" s="204"/>
      <c r="DU79" s="204"/>
      <c r="DV79" s="204"/>
      <c r="DW79" s="204"/>
      <c r="DX79" s="204"/>
      <c r="DY79" s="204"/>
      <c r="DZ79" s="204"/>
      <c r="EA79" s="204"/>
      <c r="EB79" s="204"/>
      <c r="EC79" s="204"/>
      <c r="ED79" s="204"/>
      <c r="EE79" s="204"/>
      <c r="EF79" s="204"/>
      <c r="EG79" s="204"/>
      <c r="EH79" s="204"/>
      <c r="EI79" s="204"/>
      <c r="EJ79" s="204"/>
      <c r="EK79" s="204"/>
      <c r="EL79" s="204"/>
      <c r="EM79" s="204"/>
      <c r="EN79" s="204"/>
      <c r="EO79" s="204"/>
      <c r="EP79" s="204"/>
      <c r="EQ79" s="204"/>
      <c r="ER79" s="204"/>
      <c r="ES79" s="204"/>
      <c r="ET79" s="204"/>
      <c r="EU79" s="204"/>
      <c r="EV79" s="204"/>
      <c r="EW79" s="204"/>
      <c r="EX79" s="204"/>
      <c r="EY79" s="204"/>
      <c r="EZ79" s="204"/>
      <c r="FA79" s="204"/>
      <c r="FB79" s="204"/>
      <c r="FC79" s="204"/>
      <c r="FD79" s="204"/>
      <c r="FE79" s="204"/>
      <c r="FF79" s="204"/>
      <c r="FG79" s="204"/>
      <c r="FH79" s="204"/>
      <c r="FI79" s="204"/>
      <c r="FJ79" s="204"/>
      <c r="FK79" s="204"/>
      <c r="FL79" s="204"/>
      <c r="FM79" s="204"/>
      <c r="FN79" s="204"/>
      <c r="FO79" s="204"/>
      <c r="FP79" s="204"/>
      <c r="FQ79" s="204"/>
      <c r="FR79" s="204"/>
      <c r="FS79" s="204"/>
      <c r="FT79" s="204"/>
      <c r="FU79" s="204"/>
      <c r="FV79" s="204"/>
      <c r="FW79" s="204"/>
      <c r="FX79" s="204"/>
      <c r="FY79" s="204"/>
      <c r="FZ79" s="204"/>
      <c r="GA79" s="204"/>
      <c r="GB79" s="204"/>
      <c r="GC79" s="204"/>
      <c r="GD79" s="204"/>
      <c r="GE79" s="204"/>
      <c r="GF79" s="204"/>
      <c r="GG79" s="204"/>
      <c r="GH79" s="204"/>
      <c r="GI79" s="204"/>
      <c r="GJ79" s="204"/>
      <c r="GK79" s="204"/>
      <c r="GL79" s="204"/>
      <c r="GM79" s="204"/>
      <c r="GN79" s="204"/>
      <c r="GO79" s="204"/>
      <c r="GP79" s="204"/>
      <c r="GQ79" s="204"/>
      <c r="GR79" s="204"/>
      <c r="GS79" s="204"/>
      <c r="GT79" s="204"/>
      <c r="GU79" s="204"/>
      <c r="GV79" s="204"/>
      <c r="GW79" s="204"/>
      <c r="GX79" s="204"/>
      <c r="GY79" s="204"/>
      <c r="GZ79" s="204"/>
      <c r="HA79" s="204"/>
      <c r="HB79" s="204"/>
      <c r="HC79" s="204"/>
      <c r="HD79" s="204"/>
      <c r="HE79" s="204"/>
      <c r="HF79" s="204"/>
      <c r="HG79" s="204"/>
      <c r="HH79" s="204"/>
      <c r="HI79" s="204"/>
      <c r="HJ79" s="204"/>
      <c r="HK79" s="204"/>
      <c r="HL79" s="204"/>
      <c r="HM79" s="204"/>
      <c r="HN79" s="204"/>
      <c r="HO79" s="204"/>
      <c r="HP79" s="204"/>
      <c r="HQ79" s="204"/>
      <c r="HR79" s="204"/>
      <c r="HS79" s="204"/>
      <c r="HT79" s="204"/>
      <c r="HU79" s="204"/>
    </row>
    <row r="80" spans="1:229" ht="12" customHeight="1" x14ac:dyDescent="0.25">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03"/>
      <c r="AW80" s="203"/>
      <c r="AX80" s="203"/>
      <c r="AY80" s="203"/>
      <c r="AZ80" s="203"/>
      <c r="BA80" s="203"/>
      <c r="BB80" s="203"/>
      <c r="BC80" s="203"/>
      <c r="BD80" s="203"/>
      <c r="BE80" s="203"/>
      <c r="BF80" s="203"/>
      <c r="BG80" s="203"/>
      <c r="BH80" s="204"/>
      <c r="BI80" s="204"/>
      <c r="BJ80" s="204"/>
      <c r="BK80" s="204"/>
      <c r="BL80" s="204"/>
      <c r="BM80" s="204"/>
      <c r="BN80" s="204"/>
      <c r="BO80" s="204"/>
      <c r="BP80" s="204"/>
      <c r="BQ80" s="204"/>
      <c r="BR80" s="204"/>
      <c r="BS80" s="204"/>
      <c r="BT80" s="204"/>
      <c r="BU80" s="204"/>
      <c r="BV80" s="204"/>
      <c r="BW80" s="204"/>
      <c r="BX80" s="204"/>
      <c r="BY80" s="204"/>
      <c r="BZ80" s="204"/>
      <c r="CA80" s="204"/>
      <c r="CB80" s="204"/>
      <c r="CC80" s="204"/>
      <c r="CD80" s="204"/>
      <c r="CE80" s="204"/>
      <c r="CF80" s="204"/>
      <c r="CG80" s="204"/>
      <c r="CH80" s="204"/>
      <c r="CI80" s="204"/>
      <c r="CJ80" s="204"/>
      <c r="CK80" s="204"/>
      <c r="CL80" s="204"/>
      <c r="CM80" s="204"/>
      <c r="CN80" s="204"/>
      <c r="CO80" s="204"/>
      <c r="CP80" s="204"/>
      <c r="CQ80" s="204"/>
      <c r="CR80" s="204"/>
      <c r="CS80" s="204"/>
      <c r="CT80" s="204"/>
      <c r="CU80" s="204"/>
      <c r="CV80" s="204"/>
      <c r="CW80" s="204"/>
      <c r="CX80" s="204"/>
      <c r="CY80" s="204"/>
      <c r="CZ80" s="204"/>
      <c r="DA80" s="204"/>
      <c r="DB80" s="204"/>
      <c r="DC80" s="204"/>
      <c r="DD80" s="204"/>
      <c r="DE80" s="204"/>
      <c r="DF80" s="204"/>
      <c r="DG80" s="204"/>
      <c r="DH80" s="204"/>
      <c r="DI80" s="204"/>
      <c r="DJ80" s="204"/>
      <c r="DK80" s="204"/>
      <c r="DL80" s="204"/>
      <c r="DM80" s="204"/>
      <c r="DN80" s="204"/>
      <c r="DO80" s="204"/>
      <c r="DP80" s="204"/>
      <c r="DQ80" s="204"/>
      <c r="DR80" s="204"/>
      <c r="DS80" s="204"/>
      <c r="DT80" s="204"/>
      <c r="DU80" s="204"/>
      <c r="DV80" s="204"/>
      <c r="DW80" s="204"/>
      <c r="DX80" s="204"/>
      <c r="DY80" s="204"/>
      <c r="DZ80" s="204"/>
      <c r="EA80" s="204"/>
      <c r="EB80" s="204"/>
      <c r="EC80" s="204"/>
      <c r="ED80" s="204"/>
      <c r="EE80" s="204"/>
      <c r="EF80" s="204"/>
      <c r="EG80" s="204"/>
      <c r="EH80" s="204"/>
      <c r="EI80" s="204"/>
      <c r="EJ80" s="204"/>
      <c r="EK80" s="204"/>
      <c r="EL80" s="204"/>
      <c r="EM80" s="204"/>
      <c r="EN80" s="204"/>
      <c r="EO80" s="204"/>
      <c r="EP80" s="204"/>
      <c r="EQ80" s="204"/>
      <c r="ER80" s="204"/>
      <c r="ES80" s="204"/>
      <c r="ET80" s="204"/>
      <c r="EU80" s="204"/>
      <c r="EV80" s="204"/>
      <c r="EW80" s="204"/>
      <c r="EX80" s="204"/>
      <c r="EY80" s="204"/>
      <c r="EZ80" s="204"/>
      <c r="FA80" s="204"/>
      <c r="FB80" s="204"/>
      <c r="FC80" s="204"/>
      <c r="FD80" s="204"/>
      <c r="FE80" s="204"/>
      <c r="FF80" s="204"/>
      <c r="FG80" s="204"/>
      <c r="FH80" s="204"/>
      <c r="FI80" s="204"/>
      <c r="FJ80" s="204"/>
      <c r="FK80" s="204"/>
      <c r="FL80" s="204"/>
      <c r="FM80" s="204"/>
      <c r="FN80" s="204"/>
      <c r="FO80" s="204"/>
      <c r="FP80" s="204"/>
      <c r="FQ80" s="204"/>
      <c r="FR80" s="204"/>
      <c r="FS80" s="204"/>
      <c r="FT80" s="204"/>
      <c r="FU80" s="204"/>
      <c r="FV80" s="204"/>
      <c r="FW80" s="204"/>
      <c r="FX80" s="204"/>
      <c r="FY80" s="204"/>
      <c r="FZ80" s="204"/>
      <c r="GA80" s="204"/>
      <c r="GB80" s="204"/>
      <c r="GC80" s="204"/>
      <c r="GD80" s="204"/>
      <c r="GE80" s="204"/>
      <c r="GF80" s="204"/>
      <c r="GG80" s="204"/>
      <c r="GH80" s="204"/>
      <c r="GI80" s="204"/>
      <c r="GJ80" s="204"/>
      <c r="GK80" s="204"/>
      <c r="GL80" s="204"/>
      <c r="GM80" s="204"/>
      <c r="GN80" s="204"/>
      <c r="GO80" s="204"/>
      <c r="GP80" s="204"/>
      <c r="GQ80" s="204"/>
      <c r="GR80" s="204"/>
      <c r="GS80" s="204"/>
      <c r="GT80" s="204"/>
      <c r="GU80" s="204"/>
      <c r="GV80" s="204"/>
      <c r="GW80" s="204"/>
      <c r="GX80" s="204"/>
      <c r="GY80" s="204"/>
      <c r="GZ80" s="204"/>
      <c r="HA80" s="204"/>
      <c r="HB80" s="204"/>
      <c r="HC80" s="204"/>
      <c r="HD80" s="204"/>
      <c r="HE80" s="204"/>
      <c r="HF80" s="204"/>
      <c r="HG80" s="204"/>
      <c r="HH80" s="204"/>
      <c r="HI80" s="204"/>
      <c r="HJ80" s="204"/>
      <c r="HK80" s="204"/>
      <c r="HL80" s="204"/>
      <c r="HM80" s="204"/>
      <c r="HN80" s="204"/>
      <c r="HO80" s="204"/>
      <c r="HP80" s="204"/>
      <c r="HQ80" s="204"/>
      <c r="HR80" s="204"/>
      <c r="HS80" s="204"/>
      <c r="HT80" s="204"/>
      <c r="HU80" s="204"/>
    </row>
    <row r="81" spans="1:229" ht="12" customHeight="1" x14ac:dyDescent="0.25">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03"/>
      <c r="AW81" s="203"/>
      <c r="AX81" s="203"/>
      <c r="AY81" s="203"/>
      <c r="AZ81" s="203"/>
      <c r="BA81" s="203"/>
      <c r="BB81" s="203"/>
      <c r="BC81" s="203"/>
      <c r="BD81" s="203"/>
      <c r="BE81" s="203"/>
      <c r="BF81" s="203"/>
      <c r="BG81" s="203"/>
      <c r="BH81" s="204"/>
      <c r="BI81" s="204"/>
      <c r="BJ81" s="204"/>
      <c r="BK81" s="204"/>
      <c r="BL81" s="204"/>
      <c r="BM81" s="204"/>
      <c r="BN81" s="204"/>
      <c r="BO81" s="204"/>
      <c r="BP81" s="204"/>
      <c r="BQ81" s="204"/>
      <c r="BR81" s="204"/>
      <c r="BS81" s="204"/>
      <c r="BT81" s="204"/>
      <c r="BU81" s="204"/>
      <c r="BV81" s="204"/>
      <c r="BW81" s="204"/>
      <c r="BX81" s="204"/>
      <c r="BY81" s="204"/>
      <c r="BZ81" s="204"/>
      <c r="CA81" s="204"/>
      <c r="CB81" s="204"/>
      <c r="CC81" s="204"/>
      <c r="CD81" s="204"/>
      <c r="CE81" s="204"/>
      <c r="CF81" s="204"/>
      <c r="CG81" s="204"/>
      <c r="CH81" s="204"/>
      <c r="CI81" s="204"/>
      <c r="CJ81" s="204"/>
      <c r="CK81" s="204"/>
      <c r="CL81" s="204"/>
      <c r="CM81" s="204"/>
      <c r="CN81" s="204"/>
      <c r="CO81" s="204"/>
      <c r="CP81" s="204"/>
      <c r="CQ81" s="204"/>
      <c r="CR81" s="204"/>
      <c r="CS81" s="204"/>
      <c r="CT81" s="204"/>
      <c r="CU81" s="204"/>
      <c r="CV81" s="204"/>
      <c r="CW81" s="204"/>
      <c r="CX81" s="204"/>
      <c r="CY81" s="204"/>
      <c r="CZ81" s="204"/>
      <c r="DA81" s="204"/>
      <c r="DB81" s="204"/>
      <c r="DC81" s="204"/>
      <c r="DD81" s="204"/>
      <c r="DE81" s="204"/>
      <c r="DF81" s="204"/>
      <c r="DG81" s="204"/>
      <c r="DH81" s="204"/>
      <c r="DI81" s="204"/>
      <c r="DJ81" s="204"/>
      <c r="DK81" s="204"/>
      <c r="DL81" s="204"/>
      <c r="DM81" s="204"/>
      <c r="DN81" s="204"/>
      <c r="DO81" s="204"/>
      <c r="DP81" s="204"/>
      <c r="DQ81" s="204"/>
      <c r="DR81" s="204"/>
      <c r="DS81" s="204"/>
      <c r="DT81" s="204"/>
      <c r="DU81" s="204"/>
      <c r="DV81" s="204"/>
      <c r="DW81" s="204"/>
      <c r="DX81" s="204"/>
      <c r="DY81" s="204"/>
      <c r="DZ81" s="204"/>
      <c r="EA81" s="204"/>
      <c r="EB81" s="204"/>
      <c r="EC81" s="204"/>
      <c r="ED81" s="204"/>
      <c r="EE81" s="204"/>
      <c r="EF81" s="204"/>
      <c r="EG81" s="204"/>
      <c r="EH81" s="204"/>
      <c r="EI81" s="204"/>
      <c r="EJ81" s="204"/>
      <c r="EK81" s="204"/>
      <c r="EL81" s="204"/>
      <c r="EM81" s="204"/>
      <c r="EN81" s="204"/>
      <c r="EO81" s="204"/>
      <c r="EP81" s="204"/>
      <c r="EQ81" s="204"/>
      <c r="ER81" s="204"/>
      <c r="ES81" s="204"/>
      <c r="ET81" s="204"/>
      <c r="EU81" s="204"/>
      <c r="EV81" s="204"/>
      <c r="EW81" s="204"/>
      <c r="EX81" s="204"/>
      <c r="EY81" s="204"/>
      <c r="EZ81" s="204"/>
      <c r="FA81" s="204"/>
      <c r="FB81" s="204"/>
      <c r="FC81" s="204"/>
      <c r="FD81" s="204"/>
      <c r="FE81" s="204"/>
      <c r="FF81" s="204"/>
      <c r="FG81" s="204"/>
      <c r="FH81" s="204"/>
      <c r="FI81" s="204"/>
      <c r="FJ81" s="204"/>
      <c r="FK81" s="204"/>
      <c r="FL81" s="204"/>
      <c r="FM81" s="204"/>
      <c r="FN81" s="204"/>
      <c r="FO81" s="204"/>
      <c r="FP81" s="204"/>
      <c r="FQ81" s="204"/>
      <c r="FR81" s="204"/>
      <c r="FS81" s="204"/>
      <c r="FT81" s="204"/>
      <c r="FU81" s="204"/>
      <c r="FV81" s="204"/>
      <c r="FW81" s="204"/>
      <c r="FX81" s="204"/>
      <c r="FY81" s="204"/>
      <c r="FZ81" s="204"/>
      <c r="GA81" s="204"/>
      <c r="GB81" s="204"/>
      <c r="GC81" s="204"/>
      <c r="GD81" s="204"/>
      <c r="GE81" s="204"/>
      <c r="GF81" s="204"/>
      <c r="GG81" s="204"/>
      <c r="GH81" s="204"/>
      <c r="GI81" s="204"/>
      <c r="GJ81" s="204"/>
      <c r="GK81" s="204"/>
      <c r="GL81" s="204"/>
      <c r="GM81" s="204"/>
      <c r="GN81" s="204"/>
      <c r="GO81" s="204"/>
      <c r="GP81" s="204"/>
      <c r="GQ81" s="204"/>
      <c r="GR81" s="204"/>
      <c r="GS81" s="204"/>
      <c r="GT81" s="204"/>
      <c r="GU81" s="204"/>
      <c r="GV81" s="204"/>
      <c r="GW81" s="204"/>
      <c r="GX81" s="204"/>
      <c r="GY81" s="204"/>
      <c r="GZ81" s="204"/>
      <c r="HA81" s="204"/>
      <c r="HB81" s="204"/>
      <c r="HC81" s="204"/>
      <c r="HD81" s="204"/>
      <c r="HE81" s="204"/>
      <c r="HF81" s="204"/>
      <c r="HG81" s="204"/>
      <c r="HH81" s="204"/>
      <c r="HI81" s="204"/>
      <c r="HJ81" s="204"/>
      <c r="HK81" s="204"/>
      <c r="HL81" s="204"/>
      <c r="HM81" s="204"/>
      <c r="HN81" s="204"/>
      <c r="HO81" s="204"/>
      <c r="HP81" s="204"/>
      <c r="HQ81" s="204"/>
      <c r="HR81" s="204"/>
      <c r="HS81" s="204"/>
      <c r="HT81" s="204"/>
      <c r="HU81" s="204"/>
    </row>
    <row r="82" spans="1:229" ht="12" customHeight="1" x14ac:dyDescent="0.25">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03"/>
      <c r="AW82" s="203"/>
      <c r="AX82" s="203"/>
      <c r="AY82" s="203"/>
      <c r="AZ82" s="203"/>
      <c r="BA82" s="203"/>
      <c r="BB82" s="203"/>
      <c r="BC82" s="203"/>
      <c r="BD82" s="203"/>
      <c r="BE82" s="203"/>
      <c r="BF82" s="203"/>
      <c r="BG82" s="203"/>
      <c r="BH82" s="204"/>
      <c r="BI82" s="204"/>
      <c r="BJ82" s="204"/>
      <c r="BK82" s="204"/>
      <c r="BL82" s="204"/>
      <c r="BM82" s="204"/>
      <c r="BN82" s="204"/>
      <c r="BO82" s="204"/>
      <c r="BP82" s="204"/>
      <c r="BQ82" s="204"/>
      <c r="BR82" s="204"/>
      <c r="BS82" s="204"/>
      <c r="BT82" s="204"/>
      <c r="BU82" s="204"/>
      <c r="BV82" s="204"/>
      <c r="BW82" s="204"/>
      <c r="BX82" s="204"/>
      <c r="BY82" s="204"/>
      <c r="BZ82" s="204"/>
      <c r="CA82" s="204"/>
      <c r="CB82" s="204"/>
      <c r="CC82" s="204"/>
      <c r="CD82" s="204"/>
      <c r="CE82" s="204"/>
      <c r="CF82" s="204"/>
      <c r="CG82" s="204"/>
      <c r="CH82" s="204"/>
      <c r="CI82" s="204"/>
      <c r="CJ82" s="204"/>
      <c r="CK82" s="204"/>
      <c r="CL82" s="204"/>
      <c r="CM82" s="204"/>
      <c r="CN82" s="204"/>
      <c r="CO82" s="204"/>
      <c r="CP82" s="204"/>
      <c r="CQ82" s="204"/>
      <c r="CR82" s="204"/>
      <c r="CS82" s="204"/>
      <c r="CT82" s="204"/>
      <c r="CU82" s="204"/>
      <c r="CV82" s="204"/>
      <c r="CW82" s="204"/>
      <c r="CX82" s="204"/>
      <c r="CY82" s="204"/>
      <c r="CZ82" s="204"/>
      <c r="DA82" s="204"/>
      <c r="DB82" s="204"/>
      <c r="DC82" s="204"/>
      <c r="DD82" s="204"/>
      <c r="DE82" s="204"/>
      <c r="DF82" s="204"/>
      <c r="DG82" s="204"/>
      <c r="DH82" s="204"/>
      <c r="DI82" s="204"/>
      <c r="DJ82" s="204"/>
      <c r="DK82" s="204"/>
      <c r="DL82" s="204"/>
      <c r="DM82" s="204"/>
      <c r="DN82" s="204"/>
      <c r="DO82" s="204"/>
      <c r="DP82" s="204"/>
      <c r="DQ82" s="204"/>
      <c r="DR82" s="204"/>
      <c r="DS82" s="204"/>
      <c r="DT82" s="204"/>
      <c r="DU82" s="204"/>
      <c r="DV82" s="204"/>
      <c r="DW82" s="204"/>
      <c r="DX82" s="204"/>
      <c r="DY82" s="204"/>
      <c r="DZ82" s="204"/>
      <c r="EA82" s="204"/>
      <c r="EB82" s="204"/>
      <c r="EC82" s="204"/>
      <c r="ED82" s="204"/>
      <c r="EE82" s="204"/>
      <c r="EF82" s="204"/>
      <c r="EG82" s="204"/>
      <c r="EH82" s="204"/>
      <c r="EI82" s="204"/>
      <c r="EJ82" s="204"/>
      <c r="EK82" s="204"/>
      <c r="EL82" s="204"/>
      <c r="EM82" s="204"/>
      <c r="EN82" s="204"/>
      <c r="EO82" s="204"/>
      <c r="EP82" s="204"/>
      <c r="EQ82" s="204"/>
      <c r="ER82" s="204"/>
      <c r="ES82" s="204"/>
      <c r="ET82" s="204"/>
      <c r="EU82" s="204"/>
      <c r="EV82" s="204"/>
      <c r="EW82" s="204"/>
      <c r="EX82" s="204"/>
      <c r="EY82" s="204"/>
      <c r="EZ82" s="204"/>
      <c r="FA82" s="204"/>
      <c r="FB82" s="204"/>
      <c r="FC82" s="204"/>
      <c r="FD82" s="204"/>
      <c r="FE82" s="204"/>
      <c r="FF82" s="204"/>
      <c r="FG82" s="204"/>
      <c r="FH82" s="204"/>
      <c r="FI82" s="204"/>
      <c r="FJ82" s="204"/>
      <c r="FK82" s="204"/>
      <c r="FL82" s="204"/>
      <c r="FM82" s="204"/>
      <c r="FN82" s="204"/>
      <c r="FO82" s="204"/>
      <c r="FP82" s="204"/>
      <c r="FQ82" s="204"/>
      <c r="FR82" s="204"/>
      <c r="FS82" s="204"/>
      <c r="FT82" s="204"/>
      <c r="FU82" s="204"/>
      <c r="FV82" s="204"/>
      <c r="FW82" s="204"/>
      <c r="FX82" s="204"/>
      <c r="FY82" s="204"/>
      <c r="FZ82" s="204"/>
      <c r="GA82" s="204"/>
      <c r="GB82" s="204"/>
      <c r="GC82" s="204"/>
      <c r="GD82" s="204"/>
      <c r="GE82" s="204"/>
      <c r="GF82" s="204"/>
      <c r="GG82" s="204"/>
      <c r="GH82" s="204"/>
      <c r="GI82" s="204"/>
      <c r="GJ82" s="204"/>
      <c r="GK82" s="204"/>
      <c r="GL82" s="204"/>
      <c r="GM82" s="204"/>
      <c r="GN82" s="204"/>
      <c r="GO82" s="204"/>
      <c r="GP82" s="204"/>
      <c r="GQ82" s="204"/>
      <c r="GR82" s="204"/>
      <c r="GS82" s="204"/>
      <c r="GT82" s="204"/>
      <c r="GU82" s="204"/>
      <c r="GV82" s="204"/>
      <c r="GW82" s="204"/>
      <c r="GX82" s="204"/>
      <c r="GY82" s="204"/>
      <c r="GZ82" s="204"/>
      <c r="HA82" s="204"/>
      <c r="HB82" s="204"/>
      <c r="HC82" s="204"/>
      <c r="HD82" s="204"/>
      <c r="HE82" s="204"/>
      <c r="HF82" s="204"/>
      <c r="HG82" s="204"/>
      <c r="HH82" s="204"/>
      <c r="HI82" s="204"/>
      <c r="HJ82" s="204"/>
      <c r="HK82" s="204"/>
      <c r="HL82" s="204"/>
      <c r="HM82" s="204"/>
      <c r="HN82" s="204"/>
      <c r="HO82" s="204"/>
      <c r="HP82" s="204"/>
      <c r="HQ82" s="204"/>
      <c r="HR82" s="204"/>
      <c r="HS82" s="204"/>
      <c r="HT82" s="204"/>
      <c r="HU82" s="204"/>
    </row>
    <row r="83" spans="1:229" ht="12" customHeight="1" x14ac:dyDescent="0.25">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03"/>
      <c r="AW83" s="203"/>
      <c r="AX83" s="203"/>
      <c r="AY83" s="203"/>
      <c r="AZ83" s="203"/>
      <c r="BA83" s="203"/>
      <c r="BB83" s="203"/>
      <c r="BC83" s="203"/>
      <c r="BD83" s="203"/>
      <c r="BE83" s="203"/>
      <c r="BF83" s="203"/>
      <c r="BG83" s="203"/>
      <c r="BH83" s="204"/>
      <c r="BI83" s="204"/>
      <c r="BJ83" s="204"/>
      <c r="BK83" s="204"/>
      <c r="BL83" s="204"/>
      <c r="BM83" s="204"/>
      <c r="BN83" s="204"/>
      <c r="BO83" s="204"/>
      <c r="BP83" s="204"/>
      <c r="BQ83" s="204"/>
      <c r="BR83" s="204"/>
      <c r="BS83" s="204"/>
      <c r="BT83" s="204"/>
      <c r="BU83" s="204"/>
      <c r="BV83" s="204"/>
      <c r="BW83" s="204"/>
      <c r="BX83" s="204"/>
      <c r="BY83" s="204"/>
      <c r="BZ83" s="204"/>
      <c r="CA83" s="204"/>
      <c r="CB83" s="204"/>
      <c r="CC83" s="204"/>
      <c r="CD83" s="204"/>
      <c r="CE83" s="204"/>
      <c r="CF83" s="204"/>
      <c r="CG83" s="204"/>
      <c r="CH83" s="204"/>
      <c r="CI83" s="204"/>
      <c r="CJ83" s="204"/>
      <c r="CK83" s="204"/>
      <c r="CL83" s="204"/>
      <c r="CM83" s="204"/>
      <c r="CN83" s="204"/>
      <c r="CO83" s="204"/>
      <c r="CP83" s="204"/>
      <c r="CQ83" s="204"/>
      <c r="CR83" s="204"/>
      <c r="CS83" s="204"/>
      <c r="CT83" s="204"/>
      <c r="CU83" s="204"/>
      <c r="CV83" s="204"/>
      <c r="CW83" s="204"/>
      <c r="CX83" s="204"/>
      <c r="CY83" s="204"/>
      <c r="CZ83" s="204"/>
      <c r="DA83" s="204"/>
      <c r="DB83" s="204"/>
      <c r="DC83" s="204"/>
      <c r="DD83" s="204"/>
      <c r="DE83" s="204"/>
      <c r="DF83" s="204"/>
      <c r="DG83" s="204"/>
      <c r="DH83" s="204"/>
      <c r="DI83" s="204"/>
      <c r="DJ83" s="204"/>
      <c r="DK83" s="204"/>
      <c r="DL83" s="204"/>
      <c r="DM83" s="204"/>
      <c r="DN83" s="204"/>
      <c r="DO83" s="204"/>
      <c r="DP83" s="204"/>
      <c r="DQ83" s="204"/>
      <c r="DR83" s="204"/>
      <c r="DS83" s="204"/>
      <c r="DT83" s="204"/>
      <c r="DU83" s="204"/>
      <c r="DV83" s="204"/>
      <c r="DW83" s="204"/>
      <c r="DX83" s="204"/>
      <c r="DY83" s="204"/>
      <c r="DZ83" s="204"/>
      <c r="EA83" s="204"/>
      <c r="EB83" s="204"/>
      <c r="EC83" s="204"/>
      <c r="ED83" s="204"/>
      <c r="EE83" s="204"/>
      <c r="EF83" s="204"/>
      <c r="EG83" s="204"/>
      <c r="EH83" s="204"/>
      <c r="EI83" s="204"/>
      <c r="EJ83" s="204"/>
      <c r="EK83" s="204"/>
      <c r="EL83" s="204"/>
      <c r="EM83" s="204"/>
      <c r="EN83" s="204"/>
      <c r="EO83" s="204"/>
      <c r="EP83" s="204"/>
      <c r="EQ83" s="204"/>
      <c r="ER83" s="204"/>
      <c r="ES83" s="204"/>
      <c r="ET83" s="204"/>
      <c r="EU83" s="204"/>
      <c r="EV83" s="204"/>
      <c r="EW83" s="204"/>
      <c r="EX83" s="204"/>
      <c r="EY83" s="204"/>
      <c r="EZ83" s="204"/>
      <c r="FA83" s="204"/>
      <c r="FB83" s="204"/>
      <c r="FC83" s="204"/>
      <c r="FD83" s="204"/>
      <c r="FE83" s="204"/>
      <c r="FF83" s="204"/>
      <c r="FG83" s="204"/>
      <c r="FH83" s="204"/>
      <c r="FI83" s="204"/>
      <c r="FJ83" s="204"/>
      <c r="FK83" s="204"/>
      <c r="FL83" s="204"/>
      <c r="FM83" s="204"/>
      <c r="FN83" s="204"/>
      <c r="FO83" s="204"/>
      <c r="FP83" s="204"/>
      <c r="FQ83" s="204"/>
      <c r="FR83" s="204"/>
      <c r="FS83" s="204"/>
      <c r="FT83" s="204"/>
      <c r="FU83" s="204"/>
      <c r="FV83" s="204"/>
      <c r="FW83" s="204"/>
      <c r="FX83" s="204"/>
      <c r="FY83" s="204"/>
      <c r="FZ83" s="204"/>
      <c r="GA83" s="204"/>
      <c r="GB83" s="204"/>
      <c r="GC83" s="204"/>
      <c r="GD83" s="204"/>
      <c r="GE83" s="204"/>
      <c r="GF83" s="204"/>
      <c r="GG83" s="204"/>
      <c r="GH83" s="204"/>
      <c r="GI83" s="204"/>
      <c r="GJ83" s="204"/>
      <c r="GK83" s="204"/>
      <c r="GL83" s="204"/>
      <c r="GM83" s="204"/>
      <c r="GN83" s="204"/>
      <c r="GO83" s="204"/>
      <c r="GP83" s="204"/>
      <c r="GQ83" s="204"/>
      <c r="GR83" s="204"/>
      <c r="GS83" s="204"/>
      <c r="GT83" s="204"/>
      <c r="GU83" s="204"/>
      <c r="GV83" s="204"/>
      <c r="GW83" s="204"/>
      <c r="GX83" s="204"/>
      <c r="GY83" s="204"/>
      <c r="GZ83" s="204"/>
      <c r="HA83" s="204"/>
      <c r="HB83" s="204"/>
      <c r="HC83" s="204"/>
      <c r="HD83" s="204"/>
      <c r="HE83" s="204"/>
      <c r="HF83" s="204"/>
      <c r="HG83" s="204"/>
      <c r="HH83" s="204"/>
      <c r="HI83" s="204"/>
      <c r="HJ83" s="204"/>
      <c r="HK83" s="204"/>
      <c r="HL83" s="204"/>
      <c r="HM83" s="204"/>
      <c r="HN83" s="204"/>
      <c r="HO83" s="204"/>
      <c r="HP83" s="204"/>
      <c r="HQ83" s="204"/>
      <c r="HR83" s="204"/>
      <c r="HS83" s="204"/>
      <c r="HT83" s="204"/>
      <c r="HU83" s="204"/>
    </row>
    <row r="84" spans="1:229" ht="12" customHeight="1" x14ac:dyDescent="0.25">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03"/>
      <c r="AW84" s="203"/>
      <c r="AX84" s="203"/>
      <c r="AY84" s="203"/>
      <c r="AZ84" s="203"/>
      <c r="BA84" s="203"/>
      <c r="BB84" s="203"/>
      <c r="BC84" s="203"/>
      <c r="BD84" s="203"/>
      <c r="BE84" s="203"/>
      <c r="BF84" s="203"/>
      <c r="BG84" s="203"/>
      <c r="BH84" s="204"/>
      <c r="BI84" s="204"/>
      <c r="BJ84" s="204"/>
      <c r="BK84" s="204"/>
      <c r="BL84" s="204"/>
      <c r="BM84" s="204"/>
      <c r="BN84" s="204"/>
      <c r="BO84" s="204"/>
      <c r="BP84" s="204"/>
      <c r="BQ84" s="204"/>
      <c r="BR84" s="204"/>
      <c r="BS84" s="204"/>
      <c r="BT84" s="204"/>
      <c r="BU84" s="204"/>
      <c r="BV84" s="204"/>
      <c r="BW84" s="204"/>
      <c r="BX84" s="204"/>
      <c r="BY84" s="204"/>
      <c r="BZ84" s="204"/>
      <c r="CA84" s="204"/>
      <c r="CB84" s="204"/>
      <c r="CC84" s="204"/>
      <c r="CD84" s="204"/>
      <c r="CE84" s="204"/>
      <c r="CF84" s="204"/>
      <c r="CG84" s="204"/>
      <c r="CH84" s="204"/>
      <c r="CI84" s="204"/>
      <c r="CJ84" s="204"/>
      <c r="CK84" s="204"/>
      <c r="CL84" s="204"/>
      <c r="CM84" s="204"/>
      <c r="CN84" s="204"/>
      <c r="CO84" s="204"/>
      <c r="CP84" s="204"/>
      <c r="CQ84" s="204"/>
      <c r="CR84" s="204"/>
      <c r="CS84" s="204"/>
      <c r="CT84" s="204"/>
      <c r="CU84" s="204"/>
      <c r="CV84" s="204"/>
      <c r="CW84" s="204"/>
      <c r="CX84" s="204"/>
      <c r="CY84" s="204"/>
      <c r="CZ84" s="204"/>
      <c r="DA84" s="204"/>
      <c r="DB84" s="204"/>
      <c r="DC84" s="204"/>
      <c r="DD84" s="204"/>
      <c r="DE84" s="204"/>
      <c r="DF84" s="204"/>
      <c r="DG84" s="204"/>
      <c r="DH84" s="204"/>
      <c r="DI84" s="204"/>
      <c r="DJ84" s="204"/>
      <c r="DK84" s="204"/>
      <c r="DL84" s="204"/>
      <c r="DM84" s="204"/>
      <c r="DN84" s="204"/>
      <c r="DO84" s="204"/>
      <c r="DP84" s="204"/>
      <c r="DQ84" s="204"/>
      <c r="DR84" s="204"/>
      <c r="DS84" s="204"/>
      <c r="DT84" s="204"/>
      <c r="DU84" s="204"/>
      <c r="DV84" s="204"/>
      <c r="DW84" s="204"/>
      <c r="DX84" s="204"/>
      <c r="DY84" s="204"/>
      <c r="DZ84" s="204"/>
      <c r="EA84" s="204"/>
      <c r="EB84" s="204"/>
      <c r="EC84" s="204"/>
      <c r="ED84" s="204"/>
      <c r="EE84" s="204"/>
      <c r="EF84" s="204"/>
      <c r="EG84" s="204"/>
      <c r="EH84" s="204"/>
      <c r="EI84" s="204"/>
      <c r="EJ84" s="204"/>
      <c r="EK84" s="204"/>
      <c r="EL84" s="204"/>
      <c r="EM84" s="204"/>
      <c r="EN84" s="204"/>
      <c r="EO84" s="204"/>
      <c r="EP84" s="204"/>
      <c r="EQ84" s="204"/>
      <c r="ER84" s="204"/>
      <c r="ES84" s="204"/>
      <c r="ET84" s="204"/>
      <c r="EU84" s="204"/>
      <c r="EV84" s="204"/>
      <c r="EW84" s="204"/>
      <c r="EX84" s="204"/>
      <c r="EY84" s="204"/>
      <c r="EZ84" s="204"/>
      <c r="FA84" s="204"/>
      <c r="FB84" s="204"/>
      <c r="FC84" s="204"/>
      <c r="FD84" s="204"/>
      <c r="FE84" s="204"/>
      <c r="FF84" s="204"/>
      <c r="FG84" s="204"/>
      <c r="FH84" s="204"/>
      <c r="FI84" s="204"/>
      <c r="FJ84" s="204"/>
      <c r="FK84" s="204"/>
      <c r="FL84" s="204"/>
      <c r="FM84" s="204"/>
      <c r="FN84" s="204"/>
      <c r="FO84" s="204"/>
      <c r="FP84" s="204"/>
      <c r="FQ84" s="204"/>
      <c r="FR84" s="204"/>
      <c r="FS84" s="204"/>
      <c r="FT84" s="204"/>
      <c r="FU84" s="204"/>
      <c r="FV84" s="204"/>
      <c r="FW84" s="204"/>
      <c r="FX84" s="204"/>
      <c r="FY84" s="204"/>
      <c r="FZ84" s="204"/>
      <c r="GA84" s="204"/>
      <c r="GB84" s="204"/>
      <c r="GC84" s="204"/>
      <c r="GD84" s="204"/>
      <c r="GE84" s="204"/>
      <c r="GF84" s="204"/>
      <c r="GG84" s="204"/>
      <c r="GH84" s="204"/>
      <c r="GI84" s="204"/>
      <c r="GJ84" s="204"/>
      <c r="GK84" s="204"/>
      <c r="GL84" s="204"/>
      <c r="GM84" s="204"/>
      <c r="GN84" s="204"/>
      <c r="GO84" s="204"/>
      <c r="GP84" s="204"/>
      <c r="GQ84" s="204"/>
      <c r="GR84" s="204"/>
      <c r="GS84" s="204"/>
      <c r="GT84" s="204"/>
      <c r="GU84" s="204"/>
      <c r="GV84" s="204"/>
      <c r="GW84" s="204"/>
      <c r="GX84" s="204"/>
      <c r="GY84" s="204"/>
      <c r="GZ84" s="204"/>
      <c r="HA84" s="204"/>
      <c r="HB84" s="204"/>
      <c r="HC84" s="204"/>
      <c r="HD84" s="204"/>
      <c r="HE84" s="204"/>
      <c r="HF84" s="204"/>
      <c r="HG84" s="204"/>
      <c r="HH84" s="204"/>
      <c r="HI84" s="204"/>
      <c r="HJ84" s="204"/>
      <c r="HK84" s="204"/>
      <c r="HL84" s="204"/>
      <c r="HM84" s="204"/>
      <c r="HN84" s="204"/>
      <c r="HO84" s="204"/>
      <c r="HP84" s="204"/>
      <c r="HQ84" s="204"/>
      <c r="HR84" s="204"/>
      <c r="HS84" s="204"/>
      <c r="HT84" s="204"/>
      <c r="HU84" s="204"/>
    </row>
    <row r="85" spans="1:229" ht="12" customHeight="1" x14ac:dyDescent="0.25">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03"/>
      <c r="AW85" s="203"/>
      <c r="AX85" s="203"/>
      <c r="AY85" s="203"/>
      <c r="AZ85" s="203"/>
      <c r="BA85" s="203"/>
      <c r="BB85" s="203"/>
      <c r="BC85" s="203"/>
      <c r="BD85" s="203"/>
      <c r="BE85" s="203"/>
      <c r="BF85" s="203"/>
      <c r="BG85" s="203"/>
      <c r="BH85" s="204"/>
      <c r="BI85" s="204"/>
      <c r="BJ85" s="204"/>
      <c r="BK85" s="204"/>
      <c r="BL85" s="204"/>
      <c r="BM85" s="204"/>
      <c r="BN85" s="204"/>
      <c r="BO85" s="204"/>
      <c r="BP85" s="204"/>
      <c r="BQ85" s="204"/>
      <c r="BR85" s="204"/>
      <c r="BS85" s="204"/>
      <c r="BT85" s="204"/>
      <c r="BU85" s="204"/>
      <c r="BV85" s="204"/>
      <c r="BW85" s="204"/>
      <c r="BX85" s="204"/>
      <c r="BY85" s="204"/>
      <c r="BZ85" s="204"/>
      <c r="CA85" s="204"/>
      <c r="CB85" s="204"/>
      <c r="CC85" s="204"/>
      <c r="CD85" s="204"/>
      <c r="CE85" s="204"/>
      <c r="CF85" s="204"/>
      <c r="CG85" s="204"/>
      <c r="CH85" s="204"/>
      <c r="CI85" s="204"/>
      <c r="CJ85" s="204"/>
      <c r="CK85" s="204"/>
      <c r="CL85" s="204"/>
      <c r="CM85" s="204"/>
      <c r="CN85" s="204"/>
      <c r="CO85" s="204"/>
      <c r="CP85" s="204"/>
      <c r="CQ85" s="204"/>
      <c r="CR85" s="204"/>
      <c r="CS85" s="204"/>
      <c r="CT85" s="204"/>
      <c r="CU85" s="204"/>
      <c r="CV85" s="204"/>
      <c r="CW85" s="204"/>
      <c r="CX85" s="204"/>
      <c r="CY85" s="204"/>
      <c r="CZ85" s="204"/>
      <c r="DA85" s="204"/>
      <c r="DB85" s="204"/>
      <c r="DC85" s="204"/>
      <c r="DD85" s="204"/>
      <c r="DE85" s="204"/>
      <c r="DF85" s="204"/>
      <c r="DG85" s="204"/>
      <c r="DH85" s="204"/>
      <c r="DI85" s="204"/>
      <c r="DJ85" s="204"/>
      <c r="DK85" s="204"/>
      <c r="DL85" s="204"/>
      <c r="DM85" s="204"/>
      <c r="DN85" s="204"/>
      <c r="DO85" s="204"/>
      <c r="DP85" s="204"/>
      <c r="DQ85" s="204"/>
      <c r="DR85" s="204"/>
      <c r="DS85" s="204"/>
      <c r="DT85" s="204"/>
      <c r="DU85" s="204"/>
      <c r="DV85" s="204"/>
      <c r="DW85" s="204"/>
      <c r="DX85" s="204"/>
      <c r="DY85" s="204"/>
      <c r="DZ85" s="204"/>
      <c r="EA85" s="204"/>
      <c r="EB85" s="204"/>
      <c r="EC85" s="204"/>
      <c r="ED85" s="204"/>
      <c r="EE85" s="204"/>
      <c r="EF85" s="204"/>
      <c r="EG85" s="204"/>
      <c r="EH85" s="204"/>
      <c r="EI85" s="204"/>
      <c r="EJ85" s="204"/>
      <c r="EK85" s="204"/>
      <c r="EL85" s="204"/>
      <c r="EM85" s="204"/>
      <c r="EN85" s="204"/>
      <c r="EO85" s="204"/>
      <c r="EP85" s="204"/>
      <c r="EQ85" s="204"/>
      <c r="ER85" s="204"/>
      <c r="ES85" s="204"/>
      <c r="ET85" s="204"/>
      <c r="EU85" s="204"/>
      <c r="EV85" s="204"/>
      <c r="EW85" s="204"/>
      <c r="EX85" s="204"/>
      <c r="EY85" s="204"/>
      <c r="EZ85" s="204"/>
      <c r="FA85" s="204"/>
      <c r="FB85" s="204"/>
      <c r="FC85" s="204"/>
      <c r="FD85" s="204"/>
      <c r="FE85" s="204"/>
      <c r="FF85" s="204"/>
      <c r="FG85" s="204"/>
      <c r="FH85" s="204"/>
      <c r="FI85" s="204"/>
      <c r="FJ85" s="204"/>
      <c r="FK85" s="204"/>
      <c r="FL85" s="204"/>
      <c r="FM85" s="204"/>
      <c r="FN85" s="204"/>
      <c r="FO85" s="204"/>
      <c r="FP85" s="204"/>
      <c r="FQ85" s="204"/>
      <c r="FR85" s="204"/>
      <c r="FS85" s="204"/>
      <c r="FT85" s="204"/>
      <c r="FU85" s="204"/>
      <c r="FV85" s="204"/>
      <c r="FW85" s="204"/>
      <c r="FX85" s="204"/>
      <c r="FY85" s="204"/>
      <c r="FZ85" s="204"/>
      <c r="GA85" s="204"/>
      <c r="GB85" s="204"/>
      <c r="GC85" s="204"/>
      <c r="GD85" s="204"/>
      <c r="GE85" s="204"/>
      <c r="GF85" s="204"/>
      <c r="GG85" s="204"/>
      <c r="GH85" s="204"/>
      <c r="GI85" s="204"/>
      <c r="GJ85" s="204"/>
      <c r="GK85" s="204"/>
      <c r="GL85" s="204"/>
      <c r="GM85" s="204"/>
      <c r="GN85" s="204"/>
      <c r="GO85" s="204"/>
      <c r="GP85" s="204"/>
      <c r="GQ85" s="204"/>
      <c r="GR85" s="204"/>
      <c r="GS85" s="204"/>
      <c r="GT85" s="204"/>
      <c r="GU85" s="204"/>
      <c r="GV85" s="204"/>
      <c r="GW85" s="204"/>
      <c r="GX85" s="204"/>
      <c r="GY85" s="204"/>
      <c r="GZ85" s="204"/>
      <c r="HA85" s="204"/>
      <c r="HB85" s="204"/>
      <c r="HC85" s="204"/>
      <c r="HD85" s="204"/>
      <c r="HE85" s="204"/>
      <c r="HF85" s="204"/>
      <c r="HG85" s="204"/>
      <c r="HH85" s="204"/>
      <c r="HI85" s="204"/>
      <c r="HJ85" s="204"/>
      <c r="HK85" s="204"/>
      <c r="HL85" s="204"/>
      <c r="HM85" s="204"/>
      <c r="HN85" s="204"/>
      <c r="HO85" s="204"/>
      <c r="HP85" s="204"/>
      <c r="HQ85" s="204"/>
      <c r="HR85" s="204"/>
      <c r="HS85" s="204"/>
      <c r="HT85" s="204"/>
      <c r="HU85" s="204"/>
    </row>
    <row r="86" spans="1:229" ht="12" customHeight="1" x14ac:dyDescent="0.25">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03"/>
      <c r="AW86" s="203"/>
      <c r="AX86" s="203"/>
      <c r="AY86" s="203"/>
      <c r="AZ86" s="203"/>
      <c r="BA86" s="203"/>
      <c r="BB86" s="203"/>
      <c r="BC86" s="203"/>
      <c r="BD86" s="203"/>
      <c r="BE86" s="203"/>
      <c r="BF86" s="203"/>
      <c r="BG86" s="203"/>
      <c r="BH86" s="204"/>
      <c r="BI86" s="204"/>
      <c r="BJ86" s="204"/>
      <c r="BK86" s="204"/>
      <c r="BL86" s="204"/>
      <c r="BM86" s="204"/>
      <c r="BN86" s="204"/>
      <c r="BO86" s="204"/>
      <c r="BP86" s="204"/>
      <c r="BQ86" s="204"/>
      <c r="BR86" s="204"/>
      <c r="BS86" s="204"/>
      <c r="BT86" s="204"/>
      <c r="BU86" s="204"/>
      <c r="BV86" s="204"/>
      <c r="BW86" s="204"/>
      <c r="BX86" s="204"/>
      <c r="BY86" s="204"/>
      <c r="BZ86" s="204"/>
      <c r="CA86" s="204"/>
      <c r="CB86" s="204"/>
      <c r="CC86" s="204"/>
      <c r="CD86" s="204"/>
      <c r="CE86" s="204"/>
      <c r="CF86" s="204"/>
      <c r="CG86" s="204"/>
      <c r="CH86" s="204"/>
      <c r="CI86" s="204"/>
      <c r="CJ86" s="204"/>
      <c r="CK86" s="204"/>
      <c r="CL86" s="204"/>
      <c r="CM86" s="204"/>
      <c r="CN86" s="204"/>
      <c r="CO86" s="204"/>
      <c r="CP86" s="204"/>
      <c r="CQ86" s="204"/>
      <c r="CR86" s="204"/>
      <c r="CS86" s="204"/>
      <c r="CT86" s="204"/>
      <c r="CU86" s="204"/>
      <c r="CV86" s="204"/>
      <c r="CW86" s="204"/>
      <c r="CX86" s="204"/>
      <c r="CY86" s="204"/>
      <c r="CZ86" s="204"/>
      <c r="DA86" s="204"/>
      <c r="DB86" s="204"/>
      <c r="DC86" s="204"/>
      <c r="DD86" s="204"/>
      <c r="DE86" s="204"/>
      <c r="DF86" s="204"/>
      <c r="DG86" s="204"/>
      <c r="DH86" s="204"/>
      <c r="DI86" s="204"/>
      <c r="DJ86" s="204"/>
      <c r="DK86" s="204"/>
      <c r="DL86" s="204"/>
      <c r="DM86" s="204"/>
      <c r="DN86" s="204"/>
      <c r="DO86" s="204"/>
      <c r="DP86" s="204"/>
      <c r="DQ86" s="204"/>
      <c r="DR86" s="204"/>
      <c r="DS86" s="204"/>
      <c r="DT86" s="204"/>
      <c r="DU86" s="204"/>
      <c r="DV86" s="204"/>
      <c r="DW86" s="204"/>
      <c r="DX86" s="204"/>
      <c r="DY86" s="204"/>
      <c r="DZ86" s="204"/>
      <c r="EA86" s="204"/>
      <c r="EB86" s="204"/>
      <c r="EC86" s="204"/>
      <c r="ED86" s="204"/>
      <c r="EE86" s="204"/>
      <c r="EF86" s="204"/>
      <c r="EG86" s="204"/>
      <c r="EH86" s="204"/>
      <c r="EI86" s="204"/>
      <c r="EJ86" s="204"/>
      <c r="EK86" s="204"/>
      <c r="EL86" s="204"/>
      <c r="EM86" s="204"/>
      <c r="EN86" s="204"/>
      <c r="EO86" s="204"/>
      <c r="EP86" s="204"/>
      <c r="EQ86" s="204"/>
      <c r="ER86" s="204"/>
      <c r="ES86" s="204"/>
      <c r="ET86" s="204"/>
      <c r="EU86" s="204"/>
      <c r="EV86" s="204"/>
      <c r="EW86" s="204"/>
      <c r="EX86" s="204"/>
      <c r="EY86" s="204"/>
      <c r="EZ86" s="204"/>
      <c r="FA86" s="204"/>
      <c r="FB86" s="204"/>
      <c r="FC86" s="204"/>
      <c r="FD86" s="204"/>
      <c r="FE86" s="204"/>
      <c r="FF86" s="204"/>
      <c r="FG86" s="204"/>
      <c r="FH86" s="204"/>
      <c r="FI86" s="204"/>
      <c r="FJ86" s="204"/>
      <c r="FK86" s="204"/>
      <c r="FL86" s="204"/>
      <c r="FM86" s="204"/>
      <c r="FN86" s="204"/>
      <c r="FO86" s="204"/>
      <c r="FP86" s="204"/>
      <c r="FQ86" s="204"/>
      <c r="FR86" s="204"/>
      <c r="FS86" s="204"/>
      <c r="FT86" s="204"/>
      <c r="FU86" s="204"/>
      <c r="FV86" s="204"/>
      <c r="FW86" s="204"/>
      <c r="FX86" s="204"/>
      <c r="FY86" s="204"/>
      <c r="FZ86" s="204"/>
      <c r="GA86" s="204"/>
      <c r="GB86" s="204"/>
      <c r="GC86" s="204"/>
      <c r="GD86" s="204"/>
      <c r="GE86" s="204"/>
      <c r="GF86" s="204"/>
      <c r="GG86" s="204"/>
      <c r="GH86" s="204"/>
      <c r="GI86" s="204"/>
      <c r="GJ86" s="204"/>
      <c r="GK86" s="204"/>
      <c r="GL86" s="204"/>
      <c r="GM86" s="204"/>
      <c r="GN86" s="204"/>
      <c r="GO86" s="204"/>
      <c r="GP86" s="204"/>
      <c r="GQ86" s="204"/>
      <c r="GR86" s="204"/>
      <c r="GS86" s="204"/>
      <c r="GT86" s="204"/>
      <c r="GU86" s="204"/>
      <c r="GV86" s="204"/>
      <c r="GW86" s="204"/>
      <c r="GX86" s="204"/>
      <c r="GY86" s="204"/>
      <c r="GZ86" s="204"/>
      <c r="HA86" s="204"/>
      <c r="HB86" s="204"/>
      <c r="HC86" s="204"/>
      <c r="HD86" s="204"/>
      <c r="HE86" s="204"/>
      <c r="HF86" s="204"/>
      <c r="HG86" s="204"/>
      <c r="HH86" s="204"/>
      <c r="HI86" s="204"/>
      <c r="HJ86" s="204"/>
      <c r="HK86" s="204"/>
      <c r="HL86" s="204"/>
      <c r="HM86" s="204"/>
      <c r="HN86" s="204"/>
      <c r="HO86" s="204"/>
      <c r="HP86" s="204"/>
      <c r="HQ86" s="204"/>
      <c r="HR86" s="204"/>
      <c r="HS86" s="204"/>
      <c r="HT86" s="204"/>
      <c r="HU86" s="204"/>
    </row>
    <row r="87" spans="1:229" ht="12" customHeight="1" x14ac:dyDescent="0.25">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c r="AH87" s="218"/>
      <c r="AI87" s="218"/>
      <c r="AJ87" s="218"/>
      <c r="AK87" s="218"/>
      <c r="AL87" s="218"/>
      <c r="AM87" s="218"/>
      <c r="AN87" s="218"/>
      <c r="AO87" s="218"/>
      <c r="AP87" s="218"/>
      <c r="AQ87" s="218"/>
      <c r="AR87" s="218"/>
      <c r="AS87" s="218"/>
      <c r="AT87" s="218"/>
      <c r="AU87" s="218"/>
      <c r="AV87" s="203"/>
      <c r="AW87" s="203"/>
      <c r="AX87" s="203"/>
      <c r="AY87" s="203"/>
      <c r="AZ87" s="203"/>
      <c r="BA87" s="203"/>
      <c r="BB87" s="203"/>
      <c r="BC87" s="203"/>
      <c r="BD87" s="203"/>
      <c r="BE87" s="203"/>
      <c r="BF87" s="203"/>
      <c r="BG87" s="203"/>
      <c r="BH87" s="204"/>
      <c r="BI87" s="204"/>
      <c r="BJ87" s="204"/>
      <c r="BK87" s="204"/>
      <c r="BL87" s="204"/>
      <c r="BM87" s="204"/>
      <c r="BN87" s="204"/>
      <c r="BO87" s="204"/>
      <c r="BP87" s="204"/>
      <c r="BQ87" s="204"/>
      <c r="BR87" s="204"/>
      <c r="BS87" s="204"/>
      <c r="BT87" s="204"/>
      <c r="BU87" s="204"/>
      <c r="BV87" s="204"/>
      <c r="BW87" s="204"/>
      <c r="BX87" s="204"/>
      <c r="BY87" s="204"/>
      <c r="BZ87" s="204"/>
      <c r="CA87" s="204"/>
      <c r="CB87" s="204"/>
      <c r="CC87" s="204"/>
      <c r="CD87" s="204"/>
      <c r="CE87" s="204"/>
      <c r="CF87" s="204"/>
      <c r="CG87" s="204"/>
      <c r="CH87" s="204"/>
      <c r="CI87" s="204"/>
      <c r="CJ87" s="204"/>
      <c r="CK87" s="204"/>
      <c r="CL87" s="204"/>
      <c r="CM87" s="204"/>
      <c r="CN87" s="204"/>
      <c r="CO87" s="204"/>
      <c r="CP87" s="204"/>
      <c r="CQ87" s="204"/>
      <c r="CR87" s="204"/>
      <c r="CS87" s="204"/>
      <c r="CT87" s="204"/>
      <c r="CU87" s="204"/>
      <c r="CV87" s="204"/>
      <c r="CW87" s="204"/>
      <c r="CX87" s="204"/>
      <c r="CY87" s="204"/>
      <c r="CZ87" s="204"/>
      <c r="DA87" s="204"/>
      <c r="DB87" s="204"/>
      <c r="DC87" s="204"/>
      <c r="DD87" s="204"/>
      <c r="DE87" s="204"/>
      <c r="DF87" s="204"/>
      <c r="DG87" s="204"/>
      <c r="DH87" s="204"/>
      <c r="DI87" s="204"/>
      <c r="DJ87" s="204"/>
      <c r="DK87" s="204"/>
      <c r="DL87" s="204"/>
      <c r="DM87" s="204"/>
      <c r="DN87" s="204"/>
      <c r="DO87" s="204"/>
      <c r="DP87" s="204"/>
      <c r="DQ87" s="204"/>
      <c r="DR87" s="204"/>
      <c r="DS87" s="204"/>
      <c r="DT87" s="204"/>
      <c r="DU87" s="204"/>
      <c r="DV87" s="204"/>
      <c r="DW87" s="204"/>
      <c r="DX87" s="204"/>
      <c r="DY87" s="204"/>
      <c r="DZ87" s="204"/>
      <c r="EA87" s="204"/>
      <c r="EB87" s="204"/>
      <c r="EC87" s="204"/>
      <c r="ED87" s="204"/>
      <c r="EE87" s="204"/>
      <c r="EF87" s="204"/>
      <c r="EG87" s="204"/>
      <c r="EH87" s="204"/>
      <c r="EI87" s="204"/>
      <c r="EJ87" s="204"/>
      <c r="EK87" s="204"/>
      <c r="EL87" s="204"/>
      <c r="EM87" s="204"/>
      <c r="EN87" s="204"/>
      <c r="EO87" s="204"/>
      <c r="EP87" s="204"/>
      <c r="EQ87" s="204"/>
      <c r="ER87" s="204"/>
      <c r="ES87" s="204"/>
      <c r="ET87" s="204"/>
      <c r="EU87" s="204"/>
      <c r="EV87" s="204"/>
      <c r="EW87" s="204"/>
      <c r="EX87" s="204"/>
      <c r="EY87" s="204"/>
      <c r="EZ87" s="204"/>
      <c r="FA87" s="204"/>
      <c r="FB87" s="204"/>
      <c r="FC87" s="204"/>
      <c r="FD87" s="204"/>
      <c r="FE87" s="204"/>
      <c r="FF87" s="204"/>
      <c r="FG87" s="204"/>
      <c r="FH87" s="204"/>
      <c r="FI87" s="204"/>
      <c r="FJ87" s="204"/>
      <c r="FK87" s="204"/>
      <c r="FL87" s="204"/>
      <c r="FM87" s="204"/>
      <c r="FN87" s="204"/>
      <c r="FO87" s="204"/>
      <c r="FP87" s="204"/>
      <c r="FQ87" s="204"/>
      <c r="FR87" s="204"/>
      <c r="FS87" s="204"/>
      <c r="FT87" s="204"/>
      <c r="FU87" s="204"/>
      <c r="FV87" s="204"/>
      <c r="FW87" s="204"/>
      <c r="FX87" s="204"/>
      <c r="FY87" s="204"/>
      <c r="FZ87" s="204"/>
      <c r="GA87" s="204"/>
      <c r="GB87" s="204"/>
      <c r="GC87" s="204"/>
      <c r="GD87" s="204"/>
      <c r="GE87" s="204"/>
      <c r="GF87" s="204"/>
      <c r="GG87" s="204"/>
      <c r="GH87" s="204"/>
      <c r="GI87" s="204"/>
      <c r="GJ87" s="204"/>
      <c r="GK87" s="204"/>
      <c r="GL87" s="204"/>
      <c r="GM87" s="204"/>
      <c r="GN87" s="204"/>
      <c r="GO87" s="204"/>
      <c r="GP87" s="204"/>
      <c r="GQ87" s="204"/>
      <c r="GR87" s="204"/>
      <c r="GS87" s="204"/>
      <c r="GT87" s="204"/>
      <c r="GU87" s="204"/>
      <c r="GV87" s="204"/>
      <c r="GW87" s="204"/>
      <c r="GX87" s="204"/>
      <c r="GY87" s="204"/>
      <c r="GZ87" s="204"/>
      <c r="HA87" s="204"/>
      <c r="HB87" s="204"/>
      <c r="HC87" s="204"/>
      <c r="HD87" s="204"/>
      <c r="HE87" s="204"/>
      <c r="HF87" s="204"/>
      <c r="HG87" s="204"/>
      <c r="HH87" s="204"/>
      <c r="HI87" s="204"/>
      <c r="HJ87" s="204"/>
      <c r="HK87" s="204"/>
      <c r="HL87" s="204"/>
      <c r="HM87" s="204"/>
      <c r="HN87" s="204"/>
      <c r="HO87" s="204"/>
      <c r="HP87" s="204"/>
      <c r="HQ87" s="204"/>
      <c r="HR87" s="204"/>
      <c r="HS87" s="204"/>
      <c r="HT87" s="204"/>
      <c r="HU87" s="204"/>
    </row>
    <row r="88" spans="1:229" ht="12" customHeight="1" x14ac:dyDescent="0.25">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03"/>
      <c r="AW88" s="203"/>
      <c r="AX88" s="203"/>
      <c r="AY88" s="203"/>
      <c r="AZ88" s="203"/>
      <c r="BA88" s="203"/>
      <c r="BB88" s="203"/>
      <c r="BC88" s="203"/>
      <c r="BD88" s="203"/>
      <c r="BE88" s="203"/>
      <c r="BF88" s="203"/>
      <c r="BG88" s="203"/>
      <c r="BH88" s="204"/>
      <c r="BI88" s="204"/>
      <c r="BJ88" s="204"/>
      <c r="BK88" s="204"/>
      <c r="BL88" s="204"/>
      <c r="BM88" s="204"/>
      <c r="BN88" s="204"/>
      <c r="BO88" s="204"/>
      <c r="BP88" s="204"/>
      <c r="BQ88" s="204"/>
      <c r="BR88" s="204"/>
      <c r="BS88" s="204"/>
      <c r="BT88" s="204"/>
      <c r="BU88" s="204"/>
      <c r="BV88" s="204"/>
      <c r="BW88" s="204"/>
      <c r="BX88" s="204"/>
      <c r="BY88" s="204"/>
      <c r="BZ88" s="204"/>
      <c r="CA88" s="204"/>
      <c r="CB88" s="204"/>
      <c r="CC88" s="204"/>
      <c r="CD88" s="204"/>
      <c r="CE88" s="204"/>
      <c r="CF88" s="204"/>
      <c r="CG88" s="204"/>
      <c r="CH88" s="204"/>
      <c r="CI88" s="204"/>
      <c r="CJ88" s="204"/>
      <c r="CK88" s="204"/>
      <c r="CL88" s="204"/>
      <c r="CM88" s="204"/>
      <c r="CN88" s="204"/>
      <c r="CO88" s="204"/>
      <c r="CP88" s="204"/>
      <c r="CQ88" s="204"/>
      <c r="CR88" s="204"/>
      <c r="CS88" s="204"/>
      <c r="CT88" s="204"/>
      <c r="CU88" s="204"/>
      <c r="CV88" s="204"/>
      <c r="CW88" s="204"/>
      <c r="CX88" s="204"/>
      <c r="CY88" s="204"/>
      <c r="CZ88" s="204"/>
      <c r="DA88" s="204"/>
      <c r="DB88" s="204"/>
      <c r="DC88" s="204"/>
      <c r="DD88" s="204"/>
      <c r="DE88" s="204"/>
      <c r="DF88" s="204"/>
      <c r="DG88" s="204"/>
      <c r="DH88" s="204"/>
      <c r="DI88" s="204"/>
      <c r="DJ88" s="204"/>
      <c r="DK88" s="204"/>
      <c r="DL88" s="204"/>
      <c r="DM88" s="204"/>
      <c r="DN88" s="204"/>
      <c r="DO88" s="204"/>
      <c r="DP88" s="204"/>
      <c r="DQ88" s="204"/>
      <c r="DR88" s="204"/>
      <c r="DS88" s="204"/>
      <c r="DT88" s="204"/>
      <c r="DU88" s="204"/>
      <c r="DV88" s="204"/>
      <c r="DW88" s="204"/>
      <c r="DX88" s="204"/>
      <c r="DY88" s="204"/>
      <c r="DZ88" s="204"/>
      <c r="EA88" s="204"/>
      <c r="EB88" s="204"/>
      <c r="EC88" s="204"/>
      <c r="ED88" s="204"/>
      <c r="EE88" s="204"/>
      <c r="EF88" s="204"/>
      <c r="EG88" s="204"/>
      <c r="EH88" s="204"/>
      <c r="EI88" s="204"/>
      <c r="EJ88" s="204"/>
      <c r="EK88" s="204"/>
      <c r="EL88" s="204"/>
      <c r="EM88" s="204"/>
      <c r="EN88" s="204"/>
      <c r="EO88" s="204"/>
      <c r="EP88" s="204"/>
      <c r="EQ88" s="204"/>
      <c r="ER88" s="204"/>
      <c r="ES88" s="204"/>
      <c r="ET88" s="204"/>
      <c r="EU88" s="204"/>
      <c r="EV88" s="204"/>
      <c r="EW88" s="204"/>
      <c r="EX88" s="204"/>
      <c r="EY88" s="204"/>
      <c r="EZ88" s="204"/>
      <c r="FA88" s="204"/>
      <c r="FB88" s="204"/>
      <c r="FC88" s="204"/>
      <c r="FD88" s="204"/>
      <c r="FE88" s="204"/>
      <c r="FF88" s="204"/>
      <c r="FG88" s="204"/>
      <c r="FH88" s="204"/>
      <c r="FI88" s="204"/>
      <c r="FJ88" s="204"/>
      <c r="FK88" s="204"/>
      <c r="FL88" s="204"/>
      <c r="FM88" s="204"/>
      <c r="FN88" s="204"/>
      <c r="FO88" s="204"/>
      <c r="FP88" s="204"/>
      <c r="FQ88" s="204"/>
      <c r="FR88" s="204"/>
      <c r="FS88" s="204"/>
      <c r="FT88" s="204"/>
      <c r="FU88" s="204"/>
      <c r="FV88" s="204"/>
      <c r="FW88" s="204"/>
      <c r="FX88" s="204"/>
      <c r="FY88" s="204"/>
      <c r="FZ88" s="204"/>
      <c r="GA88" s="204"/>
      <c r="GB88" s="204"/>
      <c r="GC88" s="204"/>
      <c r="GD88" s="204"/>
      <c r="GE88" s="204"/>
      <c r="GF88" s="204"/>
      <c r="GG88" s="204"/>
      <c r="GH88" s="204"/>
      <c r="GI88" s="204"/>
      <c r="GJ88" s="204"/>
      <c r="GK88" s="204"/>
      <c r="GL88" s="204"/>
      <c r="GM88" s="204"/>
      <c r="GN88" s="204"/>
      <c r="GO88" s="204"/>
      <c r="GP88" s="204"/>
      <c r="GQ88" s="204"/>
      <c r="GR88" s="204"/>
      <c r="GS88" s="204"/>
      <c r="GT88" s="204"/>
      <c r="GU88" s="204"/>
      <c r="GV88" s="204"/>
      <c r="GW88" s="204"/>
      <c r="GX88" s="204"/>
      <c r="GY88" s="204"/>
      <c r="GZ88" s="204"/>
      <c r="HA88" s="204"/>
      <c r="HB88" s="204"/>
      <c r="HC88" s="204"/>
      <c r="HD88" s="204"/>
      <c r="HE88" s="204"/>
      <c r="HF88" s="204"/>
      <c r="HG88" s="204"/>
      <c r="HH88" s="204"/>
      <c r="HI88" s="204"/>
      <c r="HJ88" s="204"/>
      <c r="HK88" s="204"/>
      <c r="HL88" s="204"/>
      <c r="HM88" s="204"/>
      <c r="HN88" s="204"/>
      <c r="HO88" s="204"/>
      <c r="HP88" s="204"/>
      <c r="HQ88" s="204"/>
      <c r="HR88" s="204"/>
      <c r="HS88" s="204"/>
      <c r="HT88" s="204"/>
      <c r="HU88" s="204"/>
    </row>
    <row r="89" spans="1:229" ht="12" customHeight="1" x14ac:dyDescent="0.25">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c r="AH89" s="218"/>
      <c r="AI89" s="218"/>
      <c r="AJ89" s="218"/>
      <c r="AK89" s="218"/>
      <c r="AL89" s="218"/>
      <c r="AM89" s="218"/>
      <c r="AN89" s="218"/>
      <c r="AO89" s="218"/>
      <c r="AP89" s="218"/>
      <c r="AQ89" s="218"/>
      <c r="AR89" s="218"/>
      <c r="AS89" s="218"/>
      <c r="AT89" s="218"/>
      <c r="AU89" s="218"/>
      <c r="AV89" s="203"/>
      <c r="AW89" s="203"/>
      <c r="AX89" s="203"/>
      <c r="AY89" s="203"/>
      <c r="AZ89" s="203"/>
      <c r="BA89" s="203"/>
      <c r="BB89" s="203"/>
      <c r="BC89" s="203"/>
      <c r="BD89" s="203"/>
      <c r="BE89" s="203"/>
      <c r="BF89" s="203"/>
      <c r="BG89" s="203"/>
      <c r="BH89" s="204"/>
      <c r="BI89" s="204"/>
      <c r="BJ89" s="204"/>
      <c r="BK89" s="204"/>
      <c r="BL89" s="204"/>
      <c r="BM89" s="204"/>
      <c r="BN89" s="204"/>
      <c r="BO89" s="204"/>
      <c r="BP89" s="204"/>
      <c r="BQ89" s="204"/>
      <c r="BR89" s="204"/>
      <c r="BS89" s="204"/>
      <c r="BT89" s="204"/>
      <c r="BU89" s="204"/>
      <c r="BV89" s="204"/>
      <c r="BW89" s="204"/>
      <c r="BX89" s="204"/>
      <c r="BY89" s="204"/>
      <c r="BZ89" s="204"/>
      <c r="CA89" s="204"/>
      <c r="CB89" s="204"/>
      <c r="CC89" s="204"/>
      <c r="CD89" s="204"/>
      <c r="CE89" s="204"/>
      <c r="CF89" s="204"/>
      <c r="CG89" s="204"/>
      <c r="CH89" s="204"/>
      <c r="CI89" s="204"/>
      <c r="CJ89" s="204"/>
      <c r="CK89" s="204"/>
      <c r="CL89" s="204"/>
      <c r="CM89" s="204"/>
      <c r="CN89" s="204"/>
      <c r="CO89" s="204"/>
      <c r="CP89" s="204"/>
      <c r="CQ89" s="204"/>
      <c r="CR89" s="204"/>
      <c r="CS89" s="204"/>
      <c r="CT89" s="204"/>
      <c r="CU89" s="204"/>
      <c r="CV89" s="204"/>
      <c r="CW89" s="204"/>
      <c r="CX89" s="204"/>
      <c r="CY89" s="204"/>
      <c r="CZ89" s="204"/>
      <c r="DA89" s="204"/>
      <c r="DB89" s="204"/>
      <c r="DC89" s="204"/>
      <c r="DD89" s="204"/>
      <c r="DE89" s="204"/>
      <c r="DF89" s="204"/>
      <c r="DG89" s="204"/>
      <c r="DH89" s="204"/>
      <c r="DI89" s="204"/>
      <c r="DJ89" s="204"/>
      <c r="DK89" s="204"/>
      <c r="DL89" s="204"/>
      <c r="DM89" s="204"/>
      <c r="DN89" s="204"/>
      <c r="DO89" s="204"/>
      <c r="DP89" s="204"/>
      <c r="DQ89" s="204"/>
      <c r="DR89" s="204"/>
      <c r="DS89" s="204"/>
      <c r="DT89" s="204"/>
      <c r="DU89" s="204"/>
      <c r="DV89" s="204"/>
      <c r="DW89" s="204"/>
      <c r="DX89" s="204"/>
      <c r="DY89" s="204"/>
      <c r="DZ89" s="204"/>
      <c r="EA89" s="204"/>
      <c r="EB89" s="204"/>
      <c r="EC89" s="204"/>
      <c r="ED89" s="204"/>
      <c r="EE89" s="204"/>
      <c r="EF89" s="204"/>
      <c r="EG89" s="204"/>
      <c r="EH89" s="204"/>
      <c r="EI89" s="204"/>
      <c r="EJ89" s="204"/>
      <c r="EK89" s="204"/>
      <c r="EL89" s="204"/>
      <c r="EM89" s="204"/>
      <c r="EN89" s="204"/>
      <c r="EO89" s="204"/>
      <c r="EP89" s="204"/>
      <c r="EQ89" s="204"/>
      <c r="ER89" s="204"/>
      <c r="ES89" s="204"/>
      <c r="ET89" s="204"/>
      <c r="EU89" s="204"/>
      <c r="EV89" s="204"/>
      <c r="EW89" s="204"/>
      <c r="EX89" s="204"/>
      <c r="EY89" s="204"/>
      <c r="EZ89" s="204"/>
      <c r="FA89" s="204"/>
      <c r="FB89" s="204"/>
      <c r="FC89" s="204"/>
      <c r="FD89" s="204"/>
      <c r="FE89" s="204"/>
      <c r="FF89" s="204"/>
      <c r="FG89" s="204"/>
      <c r="FH89" s="204"/>
      <c r="FI89" s="204"/>
      <c r="FJ89" s="204"/>
      <c r="FK89" s="204"/>
      <c r="FL89" s="204"/>
      <c r="FM89" s="204"/>
      <c r="FN89" s="204"/>
      <c r="FO89" s="204"/>
      <c r="FP89" s="204"/>
      <c r="FQ89" s="204"/>
      <c r="FR89" s="204"/>
      <c r="FS89" s="204"/>
      <c r="FT89" s="204"/>
      <c r="FU89" s="204"/>
      <c r="FV89" s="204"/>
      <c r="FW89" s="204"/>
      <c r="FX89" s="204"/>
      <c r="FY89" s="204"/>
      <c r="FZ89" s="204"/>
      <c r="GA89" s="204"/>
      <c r="GB89" s="204"/>
      <c r="GC89" s="204"/>
      <c r="GD89" s="204"/>
      <c r="GE89" s="204"/>
      <c r="GF89" s="204"/>
      <c r="GG89" s="204"/>
      <c r="GH89" s="204"/>
      <c r="GI89" s="204"/>
      <c r="GJ89" s="204"/>
      <c r="GK89" s="204"/>
      <c r="GL89" s="204"/>
      <c r="GM89" s="204"/>
      <c r="GN89" s="204"/>
      <c r="GO89" s="204"/>
      <c r="GP89" s="204"/>
      <c r="GQ89" s="204"/>
      <c r="GR89" s="204"/>
      <c r="GS89" s="204"/>
      <c r="GT89" s="204"/>
      <c r="GU89" s="204"/>
      <c r="GV89" s="204"/>
      <c r="GW89" s="204"/>
      <c r="GX89" s="204"/>
      <c r="GY89" s="204"/>
      <c r="GZ89" s="204"/>
      <c r="HA89" s="204"/>
      <c r="HB89" s="204"/>
      <c r="HC89" s="204"/>
      <c r="HD89" s="204"/>
      <c r="HE89" s="204"/>
      <c r="HF89" s="204"/>
      <c r="HG89" s="204"/>
      <c r="HH89" s="204"/>
      <c r="HI89" s="204"/>
      <c r="HJ89" s="204"/>
      <c r="HK89" s="204"/>
      <c r="HL89" s="204"/>
      <c r="HM89" s="204"/>
      <c r="HN89" s="204"/>
      <c r="HO89" s="204"/>
      <c r="HP89" s="204"/>
      <c r="HQ89" s="204"/>
      <c r="HR89" s="204"/>
      <c r="HS89" s="204"/>
      <c r="HT89" s="204"/>
      <c r="HU89" s="204"/>
    </row>
    <row r="90" spans="1:229" ht="12" customHeight="1" x14ac:dyDescent="0.25">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c r="AH90" s="218"/>
      <c r="AI90" s="218"/>
      <c r="AJ90" s="218"/>
      <c r="AK90" s="218"/>
      <c r="AL90" s="218"/>
      <c r="AM90" s="218"/>
      <c r="AN90" s="218"/>
      <c r="AO90" s="218"/>
      <c r="AP90" s="218"/>
      <c r="AQ90" s="218"/>
      <c r="AR90" s="218"/>
      <c r="AS90" s="218"/>
      <c r="AT90" s="218"/>
      <c r="AU90" s="218"/>
      <c r="AV90" s="203"/>
      <c r="AW90" s="203"/>
      <c r="AX90" s="203"/>
      <c r="AY90" s="203"/>
      <c r="AZ90" s="203"/>
      <c r="BA90" s="203"/>
      <c r="BB90" s="203"/>
      <c r="BC90" s="203"/>
      <c r="BD90" s="203"/>
      <c r="BE90" s="203"/>
      <c r="BF90" s="203"/>
      <c r="BG90" s="203"/>
      <c r="BH90" s="204"/>
      <c r="BI90" s="204"/>
      <c r="BJ90" s="204"/>
      <c r="BK90" s="204"/>
      <c r="BL90" s="204"/>
      <c r="BM90" s="204"/>
      <c r="BN90" s="204"/>
      <c r="BO90" s="204"/>
      <c r="BP90" s="204"/>
      <c r="BQ90" s="204"/>
      <c r="BR90" s="204"/>
      <c r="BS90" s="204"/>
      <c r="BT90" s="204"/>
      <c r="BU90" s="204"/>
      <c r="BV90" s="204"/>
      <c r="BW90" s="204"/>
      <c r="BX90" s="204"/>
      <c r="BY90" s="204"/>
      <c r="BZ90" s="204"/>
      <c r="CA90" s="204"/>
      <c r="CB90" s="204"/>
      <c r="CC90" s="204"/>
      <c r="CD90" s="204"/>
      <c r="CE90" s="204"/>
      <c r="CF90" s="204"/>
      <c r="CG90" s="204"/>
      <c r="CH90" s="204"/>
      <c r="CI90" s="204"/>
      <c r="CJ90" s="204"/>
      <c r="CK90" s="204"/>
      <c r="CL90" s="204"/>
      <c r="CM90" s="204"/>
      <c r="CN90" s="204"/>
      <c r="CO90" s="204"/>
      <c r="CP90" s="204"/>
      <c r="CQ90" s="204"/>
      <c r="CR90" s="204"/>
      <c r="CS90" s="204"/>
      <c r="CT90" s="204"/>
      <c r="CU90" s="204"/>
      <c r="CV90" s="204"/>
      <c r="CW90" s="204"/>
      <c r="CX90" s="204"/>
      <c r="CY90" s="204"/>
      <c r="CZ90" s="204"/>
      <c r="DA90" s="204"/>
      <c r="DB90" s="204"/>
      <c r="DC90" s="204"/>
      <c r="DD90" s="204"/>
      <c r="DE90" s="204"/>
      <c r="DF90" s="204"/>
      <c r="DG90" s="204"/>
      <c r="DH90" s="204"/>
      <c r="DI90" s="204"/>
      <c r="DJ90" s="204"/>
      <c r="DK90" s="204"/>
      <c r="DL90" s="204"/>
      <c r="DM90" s="204"/>
      <c r="DN90" s="204"/>
      <c r="DO90" s="204"/>
      <c r="DP90" s="204"/>
      <c r="DQ90" s="204"/>
      <c r="DR90" s="204"/>
      <c r="DS90" s="204"/>
      <c r="DT90" s="204"/>
      <c r="DU90" s="204"/>
      <c r="DV90" s="204"/>
      <c r="DW90" s="204"/>
      <c r="DX90" s="204"/>
      <c r="DY90" s="204"/>
      <c r="DZ90" s="204"/>
      <c r="EA90" s="204"/>
      <c r="EB90" s="204"/>
      <c r="EC90" s="204"/>
      <c r="ED90" s="204"/>
      <c r="EE90" s="204"/>
      <c r="EF90" s="204"/>
      <c r="EG90" s="204"/>
      <c r="EH90" s="204"/>
      <c r="EI90" s="204"/>
      <c r="EJ90" s="204"/>
      <c r="EK90" s="204"/>
      <c r="EL90" s="204"/>
      <c r="EM90" s="204"/>
      <c r="EN90" s="204"/>
      <c r="EO90" s="204"/>
      <c r="EP90" s="204"/>
      <c r="EQ90" s="204"/>
      <c r="ER90" s="204"/>
      <c r="ES90" s="204"/>
      <c r="ET90" s="204"/>
      <c r="EU90" s="204"/>
      <c r="EV90" s="204"/>
      <c r="EW90" s="204"/>
      <c r="EX90" s="204"/>
      <c r="EY90" s="204"/>
      <c r="EZ90" s="204"/>
      <c r="FA90" s="204"/>
      <c r="FB90" s="204"/>
      <c r="FC90" s="204"/>
      <c r="FD90" s="204"/>
      <c r="FE90" s="204"/>
      <c r="FF90" s="204"/>
      <c r="FG90" s="204"/>
      <c r="FH90" s="204"/>
      <c r="FI90" s="204"/>
      <c r="FJ90" s="204"/>
      <c r="FK90" s="204"/>
      <c r="FL90" s="204"/>
      <c r="FM90" s="204"/>
      <c r="FN90" s="204"/>
      <c r="FO90" s="204"/>
      <c r="FP90" s="204"/>
      <c r="FQ90" s="204"/>
      <c r="FR90" s="204"/>
      <c r="FS90" s="204"/>
      <c r="FT90" s="204"/>
      <c r="FU90" s="204"/>
      <c r="FV90" s="204"/>
      <c r="FW90" s="204"/>
      <c r="FX90" s="204"/>
      <c r="FY90" s="204"/>
      <c r="FZ90" s="204"/>
      <c r="GA90" s="204"/>
      <c r="GB90" s="204"/>
      <c r="GC90" s="204"/>
      <c r="GD90" s="204"/>
      <c r="GE90" s="204"/>
      <c r="GF90" s="204"/>
      <c r="GG90" s="204"/>
      <c r="GH90" s="204"/>
      <c r="GI90" s="204"/>
      <c r="GJ90" s="204"/>
      <c r="GK90" s="204"/>
      <c r="GL90" s="204"/>
      <c r="GM90" s="204"/>
      <c r="GN90" s="204"/>
      <c r="GO90" s="204"/>
      <c r="GP90" s="204"/>
      <c r="GQ90" s="204"/>
      <c r="GR90" s="204"/>
      <c r="GS90" s="204"/>
      <c r="GT90" s="204"/>
      <c r="GU90" s="204"/>
      <c r="GV90" s="204"/>
      <c r="GW90" s="204"/>
      <c r="GX90" s="204"/>
      <c r="GY90" s="204"/>
      <c r="GZ90" s="204"/>
      <c r="HA90" s="204"/>
      <c r="HB90" s="204"/>
      <c r="HC90" s="204"/>
      <c r="HD90" s="204"/>
      <c r="HE90" s="204"/>
      <c r="HF90" s="204"/>
      <c r="HG90" s="204"/>
      <c r="HH90" s="204"/>
      <c r="HI90" s="204"/>
      <c r="HJ90" s="204"/>
      <c r="HK90" s="204"/>
      <c r="HL90" s="204"/>
      <c r="HM90" s="204"/>
      <c r="HN90" s="204"/>
      <c r="HO90" s="204"/>
      <c r="HP90" s="204"/>
      <c r="HQ90" s="204"/>
      <c r="HR90" s="204"/>
      <c r="HS90" s="204"/>
      <c r="HT90" s="204"/>
      <c r="HU90" s="204"/>
    </row>
    <row r="91" spans="1:229" ht="12" customHeight="1" x14ac:dyDescent="0.25">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c r="AH91" s="218"/>
      <c r="AI91" s="218"/>
      <c r="AJ91" s="218"/>
      <c r="AK91" s="218"/>
      <c r="AL91" s="218"/>
      <c r="AM91" s="218"/>
      <c r="AN91" s="218"/>
      <c r="AO91" s="218"/>
      <c r="AP91" s="218"/>
      <c r="AQ91" s="218"/>
      <c r="AR91" s="218"/>
      <c r="AS91" s="218"/>
      <c r="AT91" s="218"/>
      <c r="AU91" s="218"/>
      <c r="AV91" s="203"/>
      <c r="AW91" s="203"/>
      <c r="AX91" s="203"/>
      <c r="AY91" s="203"/>
      <c r="AZ91" s="203"/>
      <c r="BA91" s="203"/>
      <c r="BB91" s="203"/>
      <c r="BC91" s="203"/>
      <c r="BD91" s="203"/>
      <c r="BE91" s="203"/>
      <c r="BF91" s="203"/>
      <c r="BG91" s="203"/>
      <c r="BH91" s="204"/>
      <c r="BI91" s="204"/>
      <c r="BJ91" s="204"/>
      <c r="BK91" s="204"/>
      <c r="BL91" s="204"/>
      <c r="BM91" s="204"/>
      <c r="BN91" s="204"/>
      <c r="BO91" s="204"/>
      <c r="BP91" s="204"/>
      <c r="BQ91" s="204"/>
      <c r="BR91" s="204"/>
      <c r="BS91" s="204"/>
      <c r="BT91" s="204"/>
      <c r="BU91" s="204"/>
      <c r="BV91" s="204"/>
      <c r="BW91" s="204"/>
      <c r="BX91" s="204"/>
      <c r="BY91" s="204"/>
      <c r="BZ91" s="204"/>
      <c r="CA91" s="204"/>
      <c r="CB91" s="204"/>
      <c r="CC91" s="204"/>
      <c r="CD91" s="204"/>
      <c r="CE91" s="204"/>
      <c r="CF91" s="204"/>
      <c r="CG91" s="204"/>
      <c r="CH91" s="204"/>
      <c r="CI91" s="204"/>
      <c r="CJ91" s="204"/>
      <c r="CK91" s="204"/>
      <c r="CL91" s="204"/>
      <c r="CM91" s="204"/>
      <c r="CN91" s="204"/>
      <c r="CO91" s="204"/>
      <c r="CP91" s="204"/>
      <c r="CQ91" s="204"/>
      <c r="CR91" s="204"/>
      <c r="CS91" s="204"/>
      <c r="CT91" s="204"/>
      <c r="CU91" s="204"/>
      <c r="CV91" s="204"/>
      <c r="CW91" s="204"/>
      <c r="CX91" s="204"/>
      <c r="CY91" s="204"/>
      <c r="CZ91" s="204"/>
      <c r="DA91" s="204"/>
      <c r="DB91" s="204"/>
      <c r="DC91" s="204"/>
      <c r="DD91" s="204"/>
      <c r="DE91" s="204"/>
      <c r="DF91" s="204"/>
      <c r="DG91" s="204"/>
      <c r="DH91" s="204"/>
      <c r="DI91" s="204"/>
      <c r="DJ91" s="204"/>
      <c r="DK91" s="204"/>
      <c r="DL91" s="204"/>
      <c r="DM91" s="204"/>
      <c r="DN91" s="204"/>
      <c r="DO91" s="204"/>
      <c r="DP91" s="204"/>
      <c r="DQ91" s="204"/>
      <c r="DR91" s="204"/>
      <c r="DS91" s="204"/>
      <c r="DT91" s="204"/>
      <c r="DU91" s="204"/>
      <c r="DV91" s="204"/>
      <c r="DW91" s="204"/>
      <c r="DX91" s="204"/>
      <c r="DY91" s="204"/>
      <c r="DZ91" s="204"/>
      <c r="EA91" s="204"/>
      <c r="EB91" s="204"/>
      <c r="EC91" s="204"/>
      <c r="ED91" s="204"/>
      <c r="EE91" s="204"/>
      <c r="EF91" s="204"/>
      <c r="EG91" s="204"/>
      <c r="EH91" s="204"/>
      <c r="EI91" s="204"/>
      <c r="EJ91" s="204"/>
      <c r="EK91" s="204"/>
      <c r="EL91" s="204"/>
      <c r="EM91" s="204"/>
      <c r="EN91" s="204"/>
      <c r="EO91" s="204"/>
      <c r="EP91" s="204"/>
      <c r="EQ91" s="204"/>
      <c r="ER91" s="204"/>
      <c r="ES91" s="204"/>
      <c r="ET91" s="204"/>
      <c r="EU91" s="204"/>
      <c r="EV91" s="204"/>
      <c r="EW91" s="204"/>
      <c r="EX91" s="204"/>
      <c r="EY91" s="204"/>
      <c r="EZ91" s="204"/>
      <c r="FA91" s="204"/>
      <c r="FB91" s="204"/>
      <c r="FC91" s="204"/>
      <c r="FD91" s="204"/>
      <c r="FE91" s="204"/>
      <c r="FF91" s="204"/>
      <c r="FG91" s="204"/>
      <c r="FH91" s="204"/>
      <c r="FI91" s="204"/>
      <c r="FJ91" s="204"/>
      <c r="FK91" s="204"/>
      <c r="FL91" s="204"/>
      <c r="FM91" s="204"/>
      <c r="FN91" s="204"/>
      <c r="FO91" s="204"/>
      <c r="FP91" s="204"/>
      <c r="FQ91" s="204"/>
      <c r="FR91" s="204"/>
      <c r="FS91" s="204"/>
      <c r="FT91" s="204"/>
      <c r="FU91" s="204"/>
      <c r="FV91" s="204"/>
      <c r="FW91" s="204"/>
      <c r="FX91" s="204"/>
      <c r="FY91" s="204"/>
      <c r="FZ91" s="204"/>
      <c r="GA91" s="204"/>
      <c r="GB91" s="204"/>
      <c r="GC91" s="204"/>
      <c r="GD91" s="204"/>
      <c r="GE91" s="204"/>
      <c r="GF91" s="204"/>
      <c r="GG91" s="204"/>
      <c r="GH91" s="204"/>
      <c r="GI91" s="204"/>
      <c r="GJ91" s="204"/>
      <c r="GK91" s="204"/>
      <c r="GL91" s="204"/>
      <c r="GM91" s="204"/>
      <c r="GN91" s="204"/>
      <c r="GO91" s="204"/>
      <c r="GP91" s="204"/>
      <c r="GQ91" s="204"/>
      <c r="GR91" s="204"/>
      <c r="GS91" s="204"/>
      <c r="GT91" s="204"/>
      <c r="GU91" s="204"/>
      <c r="GV91" s="204"/>
      <c r="GW91" s="204"/>
      <c r="GX91" s="204"/>
      <c r="GY91" s="204"/>
      <c r="GZ91" s="204"/>
      <c r="HA91" s="204"/>
      <c r="HB91" s="204"/>
      <c r="HC91" s="204"/>
      <c r="HD91" s="204"/>
      <c r="HE91" s="204"/>
      <c r="HF91" s="204"/>
      <c r="HG91" s="204"/>
      <c r="HH91" s="204"/>
      <c r="HI91" s="204"/>
      <c r="HJ91" s="204"/>
      <c r="HK91" s="204"/>
      <c r="HL91" s="204"/>
      <c r="HM91" s="204"/>
      <c r="HN91" s="204"/>
      <c r="HO91" s="204"/>
      <c r="HP91" s="204"/>
      <c r="HQ91" s="204"/>
      <c r="HR91" s="204"/>
      <c r="HS91" s="204"/>
      <c r="HT91" s="204"/>
      <c r="HU91" s="204"/>
    </row>
    <row r="92" spans="1:229" ht="12" customHeight="1" x14ac:dyDescent="0.25">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c r="AH92" s="218"/>
      <c r="AI92" s="218"/>
      <c r="AJ92" s="218"/>
      <c r="AK92" s="218"/>
      <c r="AL92" s="218"/>
      <c r="AM92" s="218"/>
      <c r="AN92" s="218"/>
      <c r="AO92" s="218"/>
      <c r="AP92" s="218"/>
      <c r="AQ92" s="218"/>
      <c r="AR92" s="218"/>
      <c r="AS92" s="218"/>
      <c r="AT92" s="218"/>
      <c r="AU92" s="218"/>
      <c r="AV92" s="203"/>
      <c r="AW92" s="203"/>
      <c r="AX92" s="203"/>
      <c r="AY92" s="203"/>
      <c r="AZ92" s="203"/>
      <c r="BA92" s="203"/>
      <c r="BB92" s="203"/>
      <c r="BC92" s="203"/>
      <c r="BD92" s="203"/>
      <c r="BE92" s="203"/>
      <c r="BF92" s="203"/>
      <c r="BG92" s="203"/>
      <c r="BH92" s="204"/>
      <c r="BI92" s="204"/>
      <c r="BJ92" s="204"/>
      <c r="BK92" s="204"/>
      <c r="BL92" s="204"/>
      <c r="BM92" s="204"/>
      <c r="BN92" s="204"/>
      <c r="BO92" s="204"/>
      <c r="BP92" s="204"/>
      <c r="BQ92" s="204"/>
      <c r="BR92" s="204"/>
      <c r="BS92" s="204"/>
      <c r="BT92" s="204"/>
      <c r="BU92" s="204"/>
      <c r="BV92" s="204"/>
      <c r="BW92" s="204"/>
      <c r="BX92" s="204"/>
      <c r="BY92" s="204"/>
      <c r="BZ92" s="204"/>
      <c r="CA92" s="204"/>
      <c r="CB92" s="204"/>
      <c r="CC92" s="204"/>
      <c r="CD92" s="204"/>
      <c r="CE92" s="204"/>
      <c r="CF92" s="204"/>
      <c r="CG92" s="204"/>
      <c r="CH92" s="204"/>
      <c r="CI92" s="204"/>
      <c r="CJ92" s="204"/>
      <c r="CK92" s="204"/>
      <c r="CL92" s="204"/>
      <c r="CM92" s="204"/>
      <c r="CN92" s="204"/>
      <c r="CO92" s="204"/>
      <c r="CP92" s="204"/>
      <c r="CQ92" s="204"/>
      <c r="CR92" s="204"/>
      <c r="CS92" s="204"/>
      <c r="CT92" s="204"/>
      <c r="CU92" s="204"/>
      <c r="CV92" s="204"/>
      <c r="CW92" s="204"/>
      <c r="CX92" s="204"/>
      <c r="CY92" s="204"/>
      <c r="CZ92" s="204"/>
      <c r="DA92" s="204"/>
      <c r="DB92" s="204"/>
      <c r="DC92" s="204"/>
      <c r="DD92" s="204"/>
      <c r="DE92" s="204"/>
      <c r="DF92" s="204"/>
      <c r="DG92" s="204"/>
      <c r="DH92" s="204"/>
      <c r="DI92" s="204"/>
      <c r="DJ92" s="204"/>
      <c r="DK92" s="204"/>
      <c r="DL92" s="204"/>
      <c r="DM92" s="204"/>
      <c r="DN92" s="204"/>
      <c r="DO92" s="204"/>
      <c r="DP92" s="204"/>
      <c r="DQ92" s="204"/>
      <c r="DR92" s="204"/>
      <c r="DS92" s="204"/>
      <c r="DT92" s="204"/>
      <c r="DU92" s="204"/>
      <c r="DV92" s="204"/>
      <c r="DW92" s="204"/>
      <c r="DX92" s="204"/>
      <c r="DY92" s="204"/>
      <c r="DZ92" s="204"/>
      <c r="EA92" s="204"/>
      <c r="EB92" s="204"/>
      <c r="EC92" s="204"/>
      <c r="ED92" s="204"/>
      <c r="EE92" s="204"/>
      <c r="EF92" s="204"/>
      <c r="EG92" s="204"/>
      <c r="EH92" s="204"/>
      <c r="EI92" s="204"/>
      <c r="EJ92" s="204"/>
      <c r="EK92" s="204"/>
      <c r="EL92" s="204"/>
      <c r="EM92" s="204"/>
      <c r="EN92" s="204"/>
      <c r="EO92" s="204"/>
      <c r="EP92" s="204"/>
      <c r="EQ92" s="204"/>
      <c r="ER92" s="204"/>
      <c r="ES92" s="204"/>
      <c r="ET92" s="204"/>
      <c r="EU92" s="204"/>
      <c r="EV92" s="204"/>
      <c r="EW92" s="204"/>
      <c r="EX92" s="204"/>
      <c r="EY92" s="204"/>
      <c r="EZ92" s="204"/>
      <c r="FA92" s="204"/>
      <c r="FB92" s="204"/>
      <c r="FC92" s="204"/>
      <c r="FD92" s="204"/>
      <c r="FE92" s="204"/>
      <c r="FF92" s="204"/>
      <c r="FG92" s="204"/>
      <c r="FH92" s="204"/>
      <c r="FI92" s="204"/>
      <c r="FJ92" s="204"/>
      <c r="FK92" s="204"/>
      <c r="FL92" s="204"/>
      <c r="FM92" s="204"/>
      <c r="FN92" s="204"/>
      <c r="FO92" s="204"/>
      <c r="FP92" s="204"/>
      <c r="FQ92" s="204"/>
      <c r="FR92" s="204"/>
      <c r="FS92" s="204"/>
      <c r="FT92" s="204"/>
      <c r="FU92" s="204"/>
      <c r="FV92" s="204"/>
      <c r="FW92" s="204"/>
      <c r="FX92" s="204"/>
      <c r="FY92" s="204"/>
      <c r="FZ92" s="204"/>
      <c r="GA92" s="204"/>
      <c r="GB92" s="204"/>
      <c r="GC92" s="204"/>
      <c r="GD92" s="204"/>
      <c r="GE92" s="204"/>
      <c r="GF92" s="204"/>
      <c r="GG92" s="204"/>
      <c r="GH92" s="204"/>
      <c r="GI92" s="204"/>
      <c r="GJ92" s="204"/>
      <c r="GK92" s="204"/>
      <c r="GL92" s="204"/>
      <c r="GM92" s="204"/>
      <c r="GN92" s="204"/>
      <c r="GO92" s="204"/>
      <c r="GP92" s="204"/>
      <c r="GQ92" s="204"/>
      <c r="GR92" s="204"/>
      <c r="GS92" s="204"/>
      <c r="GT92" s="204"/>
      <c r="GU92" s="204"/>
      <c r="GV92" s="204"/>
      <c r="GW92" s="204"/>
      <c r="GX92" s="204"/>
      <c r="GY92" s="204"/>
      <c r="GZ92" s="204"/>
      <c r="HA92" s="204"/>
      <c r="HB92" s="204"/>
      <c r="HC92" s="204"/>
      <c r="HD92" s="204"/>
      <c r="HE92" s="204"/>
      <c r="HF92" s="204"/>
      <c r="HG92" s="204"/>
      <c r="HH92" s="204"/>
      <c r="HI92" s="204"/>
      <c r="HJ92" s="204"/>
      <c r="HK92" s="204"/>
      <c r="HL92" s="204"/>
      <c r="HM92" s="204"/>
      <c r="HN92" s="204"/>
      <c r="HO92" s="204"/>
      <c r="HP92" s="204"/>
      <c r="HQ92" s="204"/>
      <c r="HR92" s="204"/>
      <c r="HS92" s="204"/>
      <c r="HT92" s="204"/>
      <c r="HU92" s="204"/>
    </row>
    <row r="93" spans="1:229" ht="12" customHeight="1" x14ac:dyDescent="0.25">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8"/>
      <c r="AG93" s="218"/>
      <c r="AH93" s="218"/>
      <c r="AI93" s="218"/>
      <c r="AJ93" s="218"/>
      <c r="AK93" s="218"/>
      <c r="AL93" s="218"/>
      <c r="AM93" s="218"/>
      <c r="AN93" s="218"/>
      <c r="AO93" s="218"/>
      <c r="AP93" s="218"/>
      <c r="AQ93" s="218"/>
      <c r="AR93" s="218"/>
      <c r="AS93" s="218"/>
      <c r="AT93" s="218"/>
      <c r="AU93" s="218"/>
      <c r="AV93" s="203"/>
      <c r="AW93" s="203"/>
      <c r="AX93" s="203"/>
      <c r="AY93" s="203"/>
      <c r="AZ93" s="203"/>
      <c r="BA93" s="203"/>
      <c r="BB93" s="203"/>
      <c r="BC93" s="203"/>
      <c r="BD93" s="203"/>
      <c r="BE93" s="203"/>
      <c r="BF93" s="203"/>
      <c r="BG93" s="203"/>
      <c r="BH93" s="204"/>
      <c r="BI93" s="204"/>
      <c r="BJ93" s="204"/>
      <c r="BK93" s="204"/>
      <c r="BL93" s="204"/>
      <c r="BM93" s="204"/>
      <c r="BN93" s="204"/>
      <c r="BO93" s="204"/>
      <c r="BP93" s="204"/>
      <c r="BQ93" s="204"/>
      <c r="BR93" s="204"/>
      <c r="BS93" s="204"/>
      <c r="BT93" s="204"/>
      <c r="BU93" s="204"/>
      <c r="BV93" s="204"/>
      <c r="BW93" s="204"/>
      <c r="BX93" s="204"/>
      <c r="BY93" s="204"/>
      <c r="BZ93" s="204"/>
      <c r="CA93" s="204"/>
      <c r="CB93" s="204"/>
      <c r="CC93" s="204"/>
      <c r="CD93" s="204"/>
      <c r="CE93" s="204"/>
      <c r="CF93" s="204"/>
      <c r="CG93" s="204"/>
      <c r="CH93" s="204"/>
      <c r="CI93" s="204"/>
      <c r="CJ93" s="204"/>
      <c r="CK93" s="204"/>
      <c r="CL93" s="204"/>
      <c r="CM93" s="204"/>
      <c r="CN93" s="204"/>
      <c r="CO93" s="204"/>
      <c r="CP93" s="204"/>
      <c r="CQ93" s="204"/>
      <c r="CR93" s="204"/>
      <c r="CS93" s="204"/>
      <c r="CT93" s="204"/>
      <c r="CU93" s="204"/>
      <c r="CV93" s="204"/>
      <c r="CW93" s="204"/>
      <c r="CX93" s="204"/>
      <c r="CY93" s="204"/>
      <c r="CZ93" s="204"/>
      <c r="DA93" s="204"/>
      <c r="DB93" s="204"/>
      <c r="DC93" s="204"/>
      <c r="DD93" s="204"/>
      <c r="DE93" s="204"/>
      <c r="DF93" s="204"/>
      <c r="DG93" s="204"/>
      <c r="DH93" s="204"/>
      <c r="DI93" s="204"/>
      <c r="DJ93" s="204"/>
      <c r="DK93" s="204"/>
      <c r="DL93" s="204"/>
      <c r="DM93" s="204"/>
      <c r="DN93" s="204"/>
      <c r="DO93" s="204"/>
      <c r="DP93" s="204"/>
      <c r="DQ93" s="204"/>
      <c r="DR93" s="204"/>
      <c r="DS93" s="204"/>
      <c r="DT93" s="204"/>
      <c r="DU93" s="204"/>
      <c r="DV93" s="204"/>
      <c r="DW93" s="204"/>
      <c r="DX93" s="204"/>
      <c r="DY93" s="204"/>
      <c r="DZ93" s="204"/>
      <c r="EA93" s="204"/>
      <c r="EB93" s="204"/>
      <c r="EC93" s="204"/>
      <c r="ED93" s="204"/>
      <c r="EE93" s="204"/>
      <c r="EF93" s="204"/>
      <c r="EG93" s="204"/>
      <c r="EH93" s="204"/>
      <c r="EI93" s="204"/>
      <c r="EJ93" s="204"/>
      <c r="EK93" s="204"/>
      <c r="EL93" s="204"/>
      <c r="EM93" s="204"/>
      <c r="EN93" s="204"/>
      <c r="EO93" s="204"/>
      <c r="EP93" s="204"/>
      <c r="EQ93" s="204"/>
      <c r="ER93" s="204"/>
      <c r="ES93" s="204"/>
      <c r="ET93" s="204"/>
      <c r="EU93" s="204"/>
      <c r="EV93" s="204"/>
      <c r="EW93" s="204"/>
      <c r="EX93" s="204"/>
      <c r="EY93" s="204"/>
      <c r="EZ93" s="204"/>
      <c r="FA93" s="204"/>
      <c r="FB93" s="204"/>
      <c r="FC93" s="204"/>
      <c r="FD93" s="204"/>
      <c r="FE93" s="204"/>
      <c r="FF93" s="204"/>
      <c r="FG93" s="204"/>
      <c r="FH93" s="204"/>
      <c r="FI93" s="204"/>
      <c r="FJ93" s="204"/>
      <c r="FK93" s="204"/>
      <c r="FL93" s="204"/>
      <c r="FM93" s="204"/>
      <c r="FN93" s="204"/>
      <c r="FO93" s="204"/>
      <c r="FP93" s="204"/>
      <c r="FQ93" s="204"/>
      <c r="FR93" s="204"/>
      <c r="FS93" s="204"/>
      <c r="FT93" s="204"/>
      <c r="FU93" s="204"/>
      <c r="FV93" s="204"/>
      <c r="FW93" s="204"/>
      <c r="FX93" s="204"/>
      <c r="FY93" s="204"/>
      <c r="FZ93" s="204"/>
      <c r="GA93" s="204"/>
      <c r="GB93" s="204"/>
      <c r="GC93" s="204"/>
      <c r="GD93" s="204"/>
      <c r="GE93" s="204"/>
      <c r="GF93" s="204"/>
      <c r="GG93" s="204"/>
      <c r="GH93" s="204"/>
      <c r="GI93" s="204"/>
      <c r="GJ93" s="204"/>
      <c r="GK93" s="204"/>
      <c r="GL93" s="204"/>
      <c r="GM93" s="204"/>
      <c r="GN93" s="204"/>
      <c r="GO93" s="204"/>
      <c r="GP93" s="204"/>
      <c r="GQ93" s="204"/>
      <c r="GR93" s="204"/>
      <c r="GS93" s="204"/>
      <c r="GT93" s="204"/>
      <c r="GU93" s="204"/>
      <c r="GV93" s="204"/>
      <c r="GW93" s="204"/>
      <c r="GX93" s="204"/>
      <c r="GY93" s="204"/>
      <c r="GZ93" s="204"/>
      <c r="HA93" s="204"/>
      <c r="HB93" s="204"/>
      <c r="HC93" s="204"/>
      <c r="HD93" s="204"/>
      <c r="HE93" s="204"/>
      <c r="HF93" s="204"/>
      <c r="HG93" s="204"/>
      <c r="HH93" s="204"/>
      <c r="HI93" s="204"/>
      <c r="HJ93" s="204"/>
      <c r="HK93" s="204"/>
      <c r="HL93" s="204"/>
      <c r="HM93" s="204"/>
      <c r="HN93" s="204"/>
      <c r="HO93" s="204"/>
      <c r="HP93" s="204"/>
      <c r="HQ93" s="204"/>
      <c r="HR93" s="204"/>
      <c r="HS93" s="204"/>
      <c r="HT93" s="204"/>
      <c r="HU93" s="204"/>
    </row>
    <row r="94" spans="1:229" ht="12" customHeight="1" x14ac:dyDescent="0.25">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c r="AH94" s="218"/>
      <c r="AI94" s="218"/>
      <c r="AJ94" s="218"/>
      <c r="AK94" s="218"/>
      <c r="AL94" s="218"/>
      <c r="AM94" s="218"/>
      <c r="AN94" s="218"/>
      <c r="AO94" s="218"/>
      <c r="AP94" s="218"/>
      <c r="AQ94" s="218"/>
      <c r="AR94" s="218"/>
      <c r="AS94" s="218"/>
      <c r="AT94" s="218"/>
      <c r="AU94" s="218"/>
      <c r="AV94" s="203"/>
      <c r="AW94" s="203"/>
      <c r="AX94" s="203"/>
      <c r="AY94" s="203"/>
      <c r="AZ94" s="203"/>
      <c r="BA94" s="203"/>
      <c r="BB94" s="203"/>
      <c r="BC94" s="203"/>
      <c r="BD94" s="203"/>
      <c r="BE94" s="203"/>
      <c r="BF94" s="203"/>
      <c r="BG94" s="203"/>
      <c r="BH94" s="204"/>
      <c r="BI94" s="204"/>
      <c r="BJ94" s="204"/>
      <c r="BK94" s="204"/>
      <c r="BL94" s="204"/>
      <c r="BM94" s="204"/>
      <c r="BN94" s="204"/>
      <c r="BO94" s="204"/>
      <c r="BP94" s="204"/>
      <c r="BQ94" s="204"/>
      <c r="BR94" s="204"/>
      <c r="BS94" s="204"/>
      <c r="BT94" s="204"/>
      <c r="BU94" s="204"/>
      <c r="BV94" s="204"/>
      <c r="BW94" s="204"/>
      <c r="BX94" s="204"/>
      <c r="BY94" s="204"/>
      <c r="BZ94" s="204"/>
      <c r="CA94" s="204"/>
      <c r="CB94" s="204"/>
      <c r="CC94" s="204"/>
      <c r="CD94" s="204"/>
      <c r="CE94" s="204"/>
      <c r="CF94" s="204"/>
      <c r="CG94" s="204"/>
      <c r="CH94" s="204"/>
      <c r="CI94" s="204"/>
      <c r="CJ94" s="204"/>
      <c r="CK94" s="204"/>
      <c r="CL94" s="204"/>
      <c r="CM94" s="204"/>
      <c r="CN94" s="204"/>
      <c r="CO94" s="204"/>
      <c r="CP94" s="204"/>
      <c r="CQ94" s="204"/>
      <c r="CR94" s="204"/>
      <c r="CS94" s="204"/>
      <c r="CT94" s="204"/>
      <c r="CU94" s="204"/>
      <c r="CV94" s="204"/>
      <c r="CW94" s="204"/>
      <c r="CX94" s="204"/>
      <c r="CY94" s="204"/>
      <c r="CZ94" s="204"/>
      <c r="DA94" s="204"/>
      <c r="DB94" s="204"/>
      <c r="DC94" s="204"/>
      <c r="DD94" s="204"/>
      <c r="DE94" s="204"/>
      <c r="DF94" s="204"/>
      <c r="DG94" s="204"/>
      <c r="DH94" s="204"/>
      <c r="DI94" s="204"/>
      <c r="DJ94" s="204"/>
      <c r="DK94" s="204"/>
      <c r="DL94" s="204"/>
      <c r="DM94" s="204"/>
      <c r="DN94" s="204"/>
      <c r="DO94" s="204"/>
      <c r="DP94" s="204"/>
      <c r="DQ94" s="204"/>
      <c r="DR94" s="204"/>
      <c r="DS94" s="204"/>
      <c r="DT94" s="204"/>
      <c r="DU94" s="204"/>
      <c r="DV94" s="204"/>
      <c r="DW94" s="204"/>
      <c r="DX94" s="204"/>
      <c r="DY94" s="204"/>
      <c r="DZ94" s="204"/>
      <c r="EA94" s="204"/>
      <c r="EB94" s="204"/>
      <c r="EC94" s="204"/>
      <c r="ED94" s="204"/>
      <c r="EE94" s="204"/>
      <c r="EF94" s="204"/>
      <c r="EG94" s="204"/>
      <c r="EH94" s="204"/>
      <c r="EI94" s="204"/>
      <c r="EJ94" s="204"/>
      <c r="EK94" s="204"/>
      <c r="EL94" s="204"/>
      <c r="EM94" s="204"/>
      <c r="EN94" s="204"/>
      <c r="EO94" s="204"/>
      <c r="EP94" s="204"/>
      <c r="EQ94" s="204"/>
      <c r="ER94" s="204"/>
      <c r="ES94" s="204"/>
      <c r="ET94" s="204"/>
      <c r="EU94" s="204"/>
      <c r="EV94" s="204"/>
      <c r="EW94" s="204"/>
      <c r="EX94" s="204"/>
      <c r="EY94" s="204"/>
      <c r="EZ94" s="204"/>
      <c r="FA94" s="204"/>
      <c r="FB94" s="204"/>
      <c r="FC94" s="204"/>
      <c r="FD94" s="204"/>
      <c r="FE94" s="204"/>
      <c r="FF94" s="204"/>
      <c r="FG94" s="204"/>
      <c r="FH94" s="204"/>
      <c r="FI94" s="204"/>
      <c r="FJ94" s="204"/>
      <c r="FK94" s="204"/>
      <c r="FL94" s="204"/>
      <c r="FM94" s="204"/>
      <c r="FN94" s="204"/>
      <c r="FO94" s="204"/>
      <c r="FP94" s="204"/>
      <c r="FQ94" s="204"/>
      <c r="FR94" s="204"/>
      <c r="FS94" s="204"/>
      <c r="FT94" s="204"/>
      <c r="FU94" s="204"/>
      <c r="FV94" s="204"/>
      <c r="FW94" s="204"/>
      <c r="FX94" s="204"/>
      <c r="FY94" s="204"/>
      <c r="FZ94" s="204"/>
      <c r="GA94" s="204"/>
      <c r="GB94" s="204"/>
      <c r="GC94" s="204"/>
      <c r="GD94" s="204"/>
      <c r="GE94" s="204"/>
      <c r="GF94" s="204"/>
      <c r="GG94" s="204"/>
      <c r="GH94" s="204"/>
      <c r="GI94" s="204"/>
      <c r="GJ94" s="204"/>
      <c r="GK94" s="204"/>
      <c r="GL94" s="204"/>
      <c r="GM94" s="204"/>
      <c r="GN94" s="204"/>
      <c r="GO94" s="204"/>
      <c r="GP94" s="204"/>
      <c r="GQ94" s="204"/>
      <c r="GR94" s="204"/>
      <c r="GS94" s="204"/>
      <c r="GT94" s="204"/>
      <c r="GU94" s="204"/>
      <c r="GV94" s="204"/>
      <c r="GW94" s="204"/>
      <c r="GX94" s="204"/>
      <c r="GY94" s="204"/>
      <c r="GZ94" s="204"/>
      <c r="HA94" s="204"/>
      <c r="HB94" s="204"/>
      <c r="HC94" s="204"/>
      <c r="HD94" s="204"/>
      <c r="HE94" s="204"/>
      <c r="HF94" s="204"/>
      <c r="HG94" s="204"/>
      <c r="HH94" s="204"/>
      <c r="HI94" s="204"/>
      <c r="HJ94" s="204"/>
      <c r="HK94" s="204"/>
      <c r="HL94" s="204"/>
      <c r="HM94" s="204"/>
      <c r="HN94" s="204"/>
      <c r="HO94" s="204"/>
      <c r="HP94" s="204"/>
      <c r="HQ94" s="204"/>
      <c r="HR94" s="204"/>
      <c r="HS94" s="204"/>
      <c r="HT94" s="204"/>
      <c r="HU94" s="204"/>
    </row>
    <row r="95" spans="1:229" ht="12" customHeight="1" x14ac:dyDescent="0.25">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c r="AH95" s="218"/>
      <c r="AI95" s="218"/>
      <c r="AJ95" s="218"/>
      <c r="AK95" s="218"/>
      <c r="AL95" s="218"/>
      <c r="AM95" s="218"/>
      <c r="AN95" s="218"/>
      <c r="AO95" s="218"/>
      <c r="AP95" s="218"/>
      <c r="AQ95" s="218"/>
      <c r="AR95" s="218"/>
      <c r="AS95" s="218"/>
      <c r="AT95" s="218"/>
      <c r="AU95" s="218"/>
      <c r="AV95" s="203"/>
      <c r="AW95" s="203"/>
      <c r="AX95" s="203"/>
      <c r="AY95" s="203"/>
      <c r="AZ95" s="203"/>
      <c r="BA95" s="203"/>
      <c r="BB95" s="203"/>
      <c r="BC95" s="203"/>
      <c r="BD95" s="203"/>
      <c r="BE95" s="203"/>
      <c r="BF95" s="203"/>
      <c r="BG95" s="203"/>
      <c r="BH95" s="204"/>
      <c r="BI95" s="204"/>
      <c r="BJ95" s="204"/>
      <c r="BK95" s="204"/>
      <c r="BL95" s="204"/>
      <c r="BM95" s="204"/>
      <c r="BN95" s="204"/>
      <c r="BO95" s="204"/>
      <c r="BP95" s="204"/>
      <c r="BQ95" s="204"/>
      <c r="BR95" s="204"/>
      <c r="BS95" s="204"/>
      <c r="BT95" s="204"/>
      <c r="BU95" s="204"/>
      <c r="BV95" s="204"/>
      <c r="BW95" s="204"/>
      <c r="BX95" s="204"/>
      <c r="BY95" s="204"/>
      <c r="BZ95" s="204"/>
      <c r="CA95" s="204"/>
      <c r="CB95" s="204"/>
      <c r="CC95" s="204"/>
      <c r="CD95" s="204"/>
      <c r="CE95" s="204"/>
      <c r="CF95" s="204"/>
      <c r="CG95" s="204"/>
      <c r="CH95" s="204"/>
      <c r="CI95" s="204"/>
      <c r="CJ95" s="204"/>
      <c r="CK95" s="204"/>
      <c r="CL95" s="204"/>
      <c r="CM95" s="204"/>
      <c r="CN95" s="204"/>
      <c r="CO95" s="204"/>
      <c r="CP95" s="204"/>
      <c r="CQ95" s="204"/>
      <c r="CR95" s="204"/>
      <c r="CS95" s="204"/>
      <c r="CT95" s="204"/>
      <c r="CU95" s="204"/>
      <c r="CV95" s="204"/>
      <c r="CW95" s="204"/>
      <c r="CX95" s="204"/>
      <c r="CY95" s="204"/>
      <c r="CZ95" s="204"/>
      <c r="DA95" s="204"/>
      <c r="DB95" s="204"/>
      <c r="DC95" s="204"/>
      <c r="DD95" s="204"/>
      <c r="DE95" s="204"/>
      <c r="DF95" s="204"/>
      <c r="DG95" s="204"/>
      <c r="DH95" s="204"/>
      <c r="DI95" s="204"/>
      <c r="DJ95" s="204"/>
      <c r="DK95" s="204"/>
      <c r="DL95" s="204"/>
      <c r="DM95" s="204"/>
      <c r="DN95" s="204"/>
      <c r="DO95" s="204"/>
      <c r="DP95" s="204"/>
      <c r="DQ95" s="204"/>
      <c r="DR95" s="204"/>
      <c r="DS95" s="204"/>
      <c r="DT95" s="204"/>
      <c r="DU95" s="204"/>
      <c r="DV95" s="204"/>
      <c r="DW95" s="204"/>
      <c r="DX95" s="204"/>
      <c r="DY95" s="204"/>
      <c r="DZ95" s="204"/>
      <c r="EA95" s="204"/>
      <c r="EB95" s="204"/>
      <c r="EC95" s="204"/>
      <c r="ED95" s="204"/>
      <c r="EE95" s="204"/>
      <c r="EF95" s="204"/>
      <c r="EG95" s="204"/>
      <c r="EH95" s="204"/>
      <c r="EI95" s="204"/>
      <c r="EJ95" s="204"/>
      <c r="EK95" s="204"/>
      <c r="EL95" s="204"/>
      <c r="EM95" s="204"/>
      <c r="EN95" s="204"/>
      <c r="EO95" s="204"/>
      <c r="EP95" s="204"/>
      <c r="EQ95" s="204"/>
      <c r="ER95" s="204"/>
      <c r="ES95" s="204"/>
      <c r="ET95" s="204"/>
      <c r="EU95" s="204"/>
      <c r="EV95" s="204"/>
      <c r="EW95" s="204"/>
      <c r="EX95" s="204"/>
      <c r="EY95" s="204"/>
      <c r="EZ95" s="204"/>
      <c r="FA95" s="204"/>
      <c r="FB95" s="204"/>
      <c r="FC95" s="204"/>
      <c r="FD95" s="204"/>
      <c r="FE95" s="204"/>
      <c r="FF95" s="204"/>
      <c r="FG95" s="204"/>
      <c r="FH95" s="204"/>
      <c r="FI95" s="204"/>
      <c r="FJ95" s="204"/>
      <c r="FK95" s="204"/>
      <c r="FL95" s="204"/>
      <c r="FM95" s="204"/>
      <c r="FN95" s="204"/>
      <c r="FO95" s="204"/>
      <c r="FP95" s="204"/>
      <c r="FQ95" s="204"/>
      <c r="FR95" s="204"/>
      <c r="FS95" s="204"/>
      <c r="FT95" s="204"/>
      <c r="FU95" s="204"/>
      <c r="FV95" s="204"/>
      <c r="FW95" s="204"/>
      <c r="FX95" s="204"/>
      <c r="FY95" s="204"/>
      <c r="FZ95" s="204"/>
      <c r="GA95" s="204"/>
      <c r="GB95" s="204"/>
      <c r="GC95" s="204"/>
      <c r="GD95" s="204"/>
      <c r="GE95" s="204"/>
      <c r="GF95" s="204"/>
      <c r="GG95" s="204"/>
      <c r="GH95" s="204"/>
      <c r="GI95" s="204"/>
      <c r="GJ95" s="204"/>
      <c r="GK95" s="204"/>
      <c r="GL95" s="204"/>
      <c r="GM95" s="204"/>
      <c r="GN95" s="204"/>
      <c r="GO95" s="204"/>
      <c r="GP95" s="204"/>
      <c r="GQ95" s="204"/>
      <c r="GR95" s="204"/>
      <c r="GS95" s="204"/>
      <c r="GT95" s="204"/>
      <c r="GU95" s="204"/>
      <c r="GV95" s="204"/>
      <c r="GW95" s="204"/>
      <c r="GX95" s="204"/>
      <c r="GY95" s="204"/>
      <c r="GZ95" s="204"/>
      <c r="HA95" s="204"/>
      <c r="HB95" s="204"/>
      <c r="HC95" s="204"/>
      <c r="HD95" s="204"/>
      <c r="HE95" s="204"/>
      <c r="HF95" s="204"/>
      <c r="HG95" s="204"/>
      <c r="HH95" s="204"/>
      <c r="HI95" s="204"/>
      <c r="HJ95" s="204"/>
      <c r="HK95" s="204"/>
      <c r="HL95" s="204"/>
      <c r="HM95" s="204"/>
      <c r="HN95" s="204"/>
      <c r="HO95" s="204"/>
      <c r="HP95" s="204"/>
      <c r="HQ95" s="204"/>
      <c r="HR95" s="204"/>
      <c r="HS95" s="204"/>
      <c r="HT95" s="204"/>
      <c r="HU95" s="204"/>
    </row>
    <row r="96" spans="1:229" ht="12" customHeight="1" x14ac:dyDescent="0.25">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c r="AH96" s="218"/>
      <c r="AI96" s="218"/>
      <c r="AJ96" s="218"/>
      <c r="AK96" s="218"/>
      <c r="AL96" s="218"/>
      <c r="AM96" s="218"/>
      <c r="AN96" s="218"/>
      <c r="AO96" s="218"/>
      <c r="AP96" s="218"/>
      <c r="AQ96" s="218"/>
      <c r="AR96" s="218"/>
      <c r="AS96" s="218"/>
      <c r="AT96" s="218"/>
      <c r="AU96" s="218"/>
      <c r="AV96" s="203"/>
      <c r="AW96" s="203"/>
      <c r="AX96" s="203"/>
      <c r="AY96" s="203"/>
      <c r="AZ96" s="203"/>
      <c r="BA96" s="203"/>
      <c r="BB96" s="203"/>
      <c r="BC96" s="203"/>
      <c r="BD96" s="203"/>
      <c r="BE96" s="203"/>
      <c r="BF96" s="203"/>
      <c r="BG96" s="203"/>
      <c r="BH96" s="204"/>
      <c r="BI96" s="204"/>
      <c r="BJ96" s="204"/>
      <c r="BK96" s="204"/>
      <c r="BL96" s="204"/>
      <c r="BM96" s="204"/>
      <c r="BN96" s="204"/>
      <c r="BO96" s="204"/>
      <c r="BP96" s="204"/>
      <c r="BQ96" s="204"/>
      <c r="BR96" s="204"/>
      <c r="BS96" s="204"/>
      <c r="BT96" s="204"/>
      <c r="BU96" s="204"/>
      <c r="BV96" s="204"/>
      <c r="BW96" s="204"/>
      <c r="BX96" s="204"/>
      <c r="BY96" s="204"/>
      <c r="BZ96" s="204"/>
      <c r="CA96" s="204"/>
      <c r="CB96" s="204"/>
      <c r="CC96" s="204"/>
      <c r="CD96" s="204"/>
      <c r="CE96" s="204"/>
      <c r="CF96" s="204"/>
      <c r="CG96" s="204"/>
      <c r="CH96" s="204"/>
      <c r="CI96" s="204"/>
      <c r="CJ96" s="204"/>
      <c r="CK96" s="204"/>
      <c r="CL96" s="204"/>
      <c r="CM96" s="204"/>
      <c r="CN96" s="204"/>
      <c r="CO96" s="204"/>
      <c r="CP96" s="204"/>
      <c r="CQ96" s="204"/>
      <c r="CR96" s="204"/>
      <c r="CS96" s="204"/>
      <c r="CT96" s="204"/>
      <c r="CU96" s="204"/>
      <c r="CV96" s="204"/>
      <c r="CW96" s="204"/>
      <c r="CX96" s="204"/>
      <c r="CY96" s="204"/>
      <c r="CZ96" s="204"/>
      <c r="DA96" s="204"/>
      <c r="DB96" s="204"/>
      <c r="DC96" s="204"/>
      <c r="DD96" s="204"/>
      <c r="DE96" s="204"/>
      <c r="DF96" s="204"/>
      <c r="DG96" s="204"/>
      <c r="DH96" s="204"/>
      <c r="DI96" s="204"/>
      <c r="DJ96" s="204"/>
      <c r="DK96" s="204"/>
      <c r="DL96" s="204"/>
      <c r="DM96" s="204"/>
      <c r="DN96" s="204"/>
      <c r="DO96" s="204"/>
      <c r="DP96" s="204"/>
      <c r="DQ96" s="204"/>
      <c r="DR96" s="204"/>
      <c r="DS96" s="204"/>
      <c r="DT96" s="204"/>
      <c r="DU96" s="204"/>
      <c r="DV96" s="204"/>
      <c r="DW96" s="204"/>
      <c r="DX96" s="204"/>
      <c r="DY96" s="204"/>
      <c r="DZ96" s="204"/>
      <c r="EA96" s="204"/>
      <c r="EB96" s="204"/>
      <c r="EC96" s="204"/>
      <c r="ED96" s="204"/>
      <c r="EE96" s="204"/>
      <c r="EF96" s="204"/>
      <c r="EG96" s="204"/>
      <c r="EH96" s="204"/>
      <c r="EI96" s="204"/>
      <c r="EJ96" s="204"/>
      <c r="EK96" s="204"/>
      <c r="EL96" s="204"/>
      <c r="EM96" s="204"/>
      <c r="EN96" s="204"/>
      <c r="EO96" s="204"/>
      <c r="EP96" s="204"/>
      <c r="EQ96" s="204"/>
      <c r="ER96" s="204"/>
      <c r="ES96" s="204"/>
      <c r="ET96" s="204"/>
      <c r="EU96" s="204"/>
      <c r="EV96" s="204"/>
      <c r="EW96" s="204"/>
      <c r="EX96" s="204"/>
      <c r="EY96" s="204"/>
      <c r="EZ96" s="204"/>
      <c r="FA96" s="204"/>
      <c r="FB96" s="204"/>
      <c r="FC96" s="204"/>
      <c r="FD96" s="204"/>
      <c r="FE96" s="204"/>
      <c r="FF96" s="204"/>
      <c r="FG96" s="204"/>
      <c r="FH96" s="204"/>
      <c r="FI96" s="204"/>
      <c r="FJ96" s="204"/>
      <c r="FK96" s="204"/>
      <c r="FL96" s="204"/>
      <c r="FM96" s="204"/>
      <c r="FN96" s="204"/>
      <c r="FO96" s="204"/>
      <c r="FP96" s="204"/>
      <c r="FQ96" s="204"/>
      <c r="FR96" s="204"/>
      <c r="FS96" s="204"/>
      <c r="FT96" s="204"/>
      <c r="FU96" s="204"/>
      <c r="FV96" s="204"/>
      <c r="FW96" s="204"/>
      <c r="FX96" s="204"/>
      <c r="FY96" s="204"/>
      <c r="FZ96" s="204"/>
      <c r="GA96" s="204"/>
      <c r="GB96" s="204"/>
      <c r="GC96" s="204"/>
      <c r="GD96" s="204"/>
      <c r="GE96" s="204"/>
      <c r="GF96" s="204"/>
      <c r="GG96" s="204"/>
      <c r="GH96" s="204"/>
      <c r="GI96" s="204"/>
      <c r="GJ96" s="204"/>
      <c r="GK96" s="204"/>
      <c r="GL96" s="204"/>
      <c r="GM96" s="204"/>
      <c r="GN96" s="204"/>
      <c r="GO96" s="204"/>
      <c r="GP96" s="204"/>
      <c r="GQ96" s="204"/>
      <c r="GR96" s="204"/>
      <c r="GS96" s="204"/>
      <c r="GT96" s="204"/>
      <c r="GU96" s="204"/>
      <c r="GV96" s="204"/>
      <c r="GW96" s="204"/>
      <c r="GX96" s="204"/>
      <c r="GY96" s="204"/>
      <c r="GZ96" s="204"/>
      <c r="HA96" s="204"/>
      <c r="HB96" s="204"/>
      <c r="HC96" s="204"/>
      <c r="HD96" s="204"/>
      <c r="HE96" s="204"/>
      <c r="HF96" s="204"/>
      <c r="HG96" s="204"/>
      <c r="HH96" s="204"/>
      <c r="HI96" s="204"/>
      <c r="HJ96" s="204"/>
      <c r="HK96" s="204"/>
      <c r="HL96" s="204"/>
      <c r="HM96" s="204"/>
      <c r="HN96" s="204"/>
      <c r="HO96" s="204"/>
      <c r="HP96" s="204"/>
      <c r="HQ96" s="204"/>
      <c r="HR96" s="204"/>
      <c r="HS96" s="204"/>
      <c r="HT96" s="204"/>
      <c r="HU96" s="204"/>
    </row>
    <row r="97" spans="1:229" ht="12" customHeight="1" x14ac:dyDescent="0.25">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03"/>
      <c r="AW97" s="203"/>
      <c r="AX97" s="203"/>
      <c r="AY97" s="203"/>
      <c r="AZ97" s="203"/>
      <c r="BA97" s="203"/>
      <c r="BB97" s="203"/>
      <c r="BC97" s="203"/>
      <c r="BD97" s="203"/>
      <c r="BE97" s="203"/>
      <c r="BF97" s="203"/>
      <c r="BG97" s="203"/>
      <c r="BH97" s="204"/>
      <c r="BI97" s="204"/>
      <c r="BJ97" s="204"/>
      <c r="BK97" s="204"/>
      <c r="BL97" s="204"/>
      <c r="BM97" s="204"/>
      <c r="BN97" s="204"/>
      <c r="BO97" s="204"/>
      <c r="BP97" s="204"/>
      <c r="BQ97" s="204"/>
      <c r="BR97" s="204"/>
      <c r="BS97" s="204"/>
      <c r="BT97" s="204"/>
      <c r="BU97" s="204"/>
      <c r="BV97" s="204"/>
      <c r="BW97" s="204"/>
      <c r="BX97" s="204"/>
      <c r="BY97" s="204"/>
      <c r="BZ97" s="204"/>
      <c r="CA97" s="204"/>
      <c r="CB97" s="204"/>
      <c r="CC97" s="204"/>
      <c r="CD97" s="204"/>
      <c r="CE97" s="204"/>
      <c r="CF97" s="204"/>
      <c r="CG97" s="204"/>
      <c r="CH97" s="204"/>
      <c r="CI97" s="204"/>
      <c r="CJ97" s="204"/>
      <c r="CK97" s="204"/>
      <c r="CL97" s="204"/>
      <c r="CM97" s="204"/>
      <c r="CN97" s="204"/>
      <c r="CO97" s="204"/>
      <c r="CP97" s="204"/>
      <c r="CQ97" s="204"/>
      <c r="CR97" s="204"/>
      <c r="CS97" s="204"/>
      <c r="CT97" s="204"/>
      <c r="CU97" s="204"/>
      <c r="CV97" s="204"/>
      <c r="CW97" s="204"/>
      <c r="CX97" s="204"/>
      <c r="CY97" s="204"/>
      <c r="CZ97" s="204"/>
      <c r="DA97" s="204"/>
      <c r="DB97" s="204"/>
      <c r="DC97" s="204"/>
      <c r="DD97" s="204"/>
      <c r="DE97" s="204"/>
      <c r="DF97" s="204"/>
      <c r="DG97" s="204"/>
      <c r="DH97" s="204"/>
      <c r="DI97" s="204"/>
      <c r="DJ97" s="204"/>
      <c r="DK97" s="204"/>
      <c r="DL97" s="204"/>
      <c r="DM97" s="204"/>
      <c r="DN97" s="204"/>
      <c r="DO97" s="204"/>
      <c r="DP97" s="204"/>
      <c r="DQ97" s="204"/>
      <c r="DR97" s="204"/>
      <c r="DS97" s="204"/>
      <c r="DT97" s="204"/>
      <c r="DU97" s="204"/>
      <c r="DV97" s="204"/>
      <c r="DW97" s="204"/>
      <c r="DX97" s="204"/>
      <c r="DY97" s="204"/>
      <c r="DZ97" s="204"/>
      <c r="EA97" s="204"/>
      <c r="EB97" s="204"/>
      <c r="EC97" s="204"/>
      <c r="ED97" s="204"/>
      <c r="EE97" s="204"/>
      <c r="EF97" s="204"/>
      <c r="EG97" s="204"/>
      <c r="EH97" s="204"/>
      <c r="EI97" s="204"/>
      <c r="EJ97" s="204"/>
      <c r="EK97" s="204"/>
      <c r="EL97" s="204"/>
      <c r="EM97" s="204"/>
      <c r="EN97" s="204"/>
      <c r="EO97" s="204"/>
      <c r="EP97" s="204"/>
      <c r="EQ97" s="204"/>
      <c r="ER97" s="204"/>
      <c r="ES97" s="204"/>
      <c r="ET97" s="204"/>
      <c r="EU97" s="204"/>
      <c r="EV97" s="204"/>
      <c r="EW97" s="204"/>
      <c r="EX97" s="204"/>
      <c r="EY97" s="204"/>
      <c r="EZ97" s="204"/>
      <c r="FA97" s="204"/>
      <c r="FB97" s="204"/>
      <c r="FC97" s="204"/>
      <c r="FD97" s="204"/>
      <c r="FE97" s="204"/>
      <c r="FF97" s="204"/>
      <c r="FG97" s="204"/>
      <c r="FH97" s="204"/>
      <c r="FI97" s="204"/>
      <c r="FJ97" s="204"/>
      <c r="FK97" s="204"/>
      <c r="FL97" s="204"/>
      <c r="FM97" s="204"/>
      <c r="FN97" s="204"/>
      <c r="FO97" s="204"/>
      <c r="FP97" s="204"/>
      <c r="FQ97" s="204"/>
      <c r="FR97" s="204"/>
      <c r="FS97" s="204"/>
      <c r="FT97" s="204"/>
      <c r="FU97" s="204"/>
      <c r="FV97" s="204"/>
      <c r="FW97" s="204"/>
      <c r="FX97" s="204"/>
      <c r="FY97" s="204"/>
      <c r="FZ97" s="204"/>
      <c r="GA97" s="204"/>
      <c r="GB97" s="204"/>
      <c r="GC97" s="204"/>
      <c r="GD97" s="204"/>
      <c r="GE97" s="204"/>
      <c r="GF97" s="204"/>
      <c r="GG97" s="204"/>
      <c r="GH97" s="204"/>
      <c r="GI97" s="204"/>
      <c r="GJ97" s="204"/>
      <c r="GK97" s="204"/>
      <c r="GL97" s="204"/>
      <c r="GM97" s="204"/>
      <c r="GN97" s="204"/>
      <c r="GO97" s="204"/>
      <c r="GP97" s="204"/>
      <c r="GQ97" s="204"/>
      <c r="GR97" s="204"/>
      <c r="GS97" s="204"/>
      <c r="GT97" s="204"/>
      <c r="GU97" s="204"/>
      <c r="GV97" s="204"/>
      <c r="GW97" s="204"/>
      <c r="GX97" s="204"/>
      <c r="GY97" s="204"/>
      <c r="GZ97" s="204"/>
      <c r="HA97" s="204"/>
      <c r="HB97" s="204"/>
      <c r="HC97" s="204"/>
      <c r="HD97" s="204"/>
      <c r="HE97" s="204"/>
      <c r="HF97" s="204"/>
      <c r="HG97" s="204"/>
      <c r="HH97" s="204"/>
      <c r="HI97" s="204"/>
      <c r="HJ97" s="204"/>
      <c r="HK97" s="204"/>
      <c r="HL97" s="204"/>
      <c r="HM97" s="204"/>
      <c r="HN97" s="204"/>
      <c r="HO97" s="204"/>
      <c r="HP97" s="204"/>
      <c r="HQ97" s="204"/>
      <c r="HR97" s="204"/>
      <c r="HS97" s="204"/>
      <c r="HT97" s="204"/>
      <c r="HU97" s="204"/>
    </row>
    <row r="98" spans="1:229" ht="12" customHeight="1" x14ac:dyDescent="0.25">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c r="AG98" s="218"/>
      <c r="AH98" s="218"/>
      <c r="AI98" s="218"/>
      <c r="AJ98" s="218"/>
      <c r="AK98" s="218"/>
      <c r="AL98" s="218"/>
      <c r="AM98" s="218"/>
      <c r="AN98" s="218"/>
      <c r="AO98" s="218"/>
      <c r="AP98" s="218"/>
      <c r="AQ98" s="218"/>
      <c r="AR98" s="218"/>
      <c r="AS98" s="218"/>
      <c r="AT98" s="218"/>
      <c r="AU98" s="218"/>
      <c r="AV98" s="203"/>
      <c r="AW98" s="203"/>
      <c r="AX98" s="203"/>
      <c r="AY98" s="203"/>
      <c r="AZ98" s="203"/>
      <c r="BA98" s="203"/>
      <c r="BB98" s="203"/>
      <c r="BC98" s="203"/>
      <c r="BD98" s="203"/>
      <c r="BE98" s="203"/>
      <c r="BF98" s="203"/>
      <c r="BG98" s="203"/>
      <c r="BH98" s="204"/>
      <c r="BI98" s="204"/>
      <c r="BJ98" s="204"/>
      <c r="BK98" s="204"/>
      <c r="BL98" s="204"/>
      <c r="BM98" s="204"/>
      <c r="BN98" s="204"/>
      <c r="BO98" s="204"/>
      <c r="BP98" s="204"/>
      <c r="BQ98" s="204"/>
      <c r="BR98" s="204"/>
      <c r="BS98" s="204"/>
      <c r="BT98" s="204"/>
      <c r="BU98" s="204"/>
      <c r="BV98" s="204"/>
      <c r="BW98" s="204"/>
      <c r="BX98" s="204"/>
      <c r="BY98" s="204"/>
      <c r="BZ98" s="204"/>
      <c r="CA98" s="204"/>
      <c r="CB98" s="204"/>
      <c r="CC98" s="204"/>
      <c r="CD98" s="204"/>
      <c r="CE98" s="204"/>
      <c r="CF98" s="204"/>
      <c r="CG98" s="204"/>
      <c r="CH98" s="204"/>
      <c r="CI98" s="204"/>
      <c r="CJ98" s="204"/>
      <c r="CK98" s="204"/>
      <c r="CL98" s="204"/>
      <c r="CM98" s="204"/>
      <c r="CN98" s="204"/>
      <c r="CO98" s="204"/>
      <c r="CP98" s="204"/>
      <c r="CQ98" s="204"/>
      <c r="CR98" s="204"/>
      <c r="CS98" s="204"/>
      <c r="CT98" s="204"/>
      <c r="CU98" s="204"/>
      <c r="CV98" s="204"/>
      <c r="CW98" s="204"/>
      <c r="CX98" s="204"/>
      <c r="CY98" s="204"/>
      <c r="CZ98" s="204"/>
      <c r="DA98" s="204"/>
      <c r="DB98" s="204"/>
      <c r="DC98" s="204"/>
      <c r="DD98" s="204"/>
      <c r="DE98" s="204"/>
      <c r="DF98" s="204"/>
      <c r="DG98" s="204"/>
      <c r="DH98" s="204"/>
      <c r="DI98" s="204"/>
      <c r="DJ98" s="204"/>
      <c r="DK98" s="204"/>
      <c r="DL98" s="204"/>
      <c r="DM98" s="204"/>
      <c r="DN98" s="204"/>
      <c r="DO98" s="204"/>
      <c r="DP98" s="204"/>
      <c r="DQ98" s="204"/>
      <c r="DR98" s="204"/>
      <c r="DS98" s="204"/>
      <c r="DT98" s="204"/>
      <c r="DU98" s="204"/>
      <c r="DV98" s="204"/>
      <c r="DW98" s="204"/>
      <c r="DX98" s="204"/>
      <c r="DY98" s="204"/>
      <c r="DZ98" s="204"/>
      <c r="EA98" s="204"/>
      <c r="EB98" s="204"/>
      <c r="EC98" s="204"/>
      <c r="ED98" s="204"/>
      <c r="EE98" s="204"/>
      <c r="EF98" s="204"/>
      <c r="EG98" s="204"/>
      <c r="EH98" s="204"/>
      <c r="EI98" s="204"/>
      <c r="EJ98" s="204"/>
      <c r="EK98" s="204"/>
      <c r="EL98" s="204"/>
      <c r="EM98" s="204"/>
      <c r="EN98" s="204"/>
      <c r="EO98" s="204"/>
      <c r="EP98" s="204"/>
      <c r="EQ98" s="204"/>
      <c r="ER98" s="204"/>
      <c r="ES98" s="204"/>
      <c r="ET98" s="204"/>
      <c r="EU98" s="204"/>
      <c r="EV98" s="204"/>
      <c r="EW98" s="204"/>
      <c r="EX98" s="204"/>
      <c r="EY98" s="204"/>
      <c r="EZ98" s="204"/>
      <c r="FA98" s="204"/>
      <c r="FB98" s="204"/>
      <c r="FC98" s="204"/>
      <c r="FD98" s="204"/>
      <c r="FE98" s="204"/>
      <c r="FF98" s="204"/>
      <c r="FG98" s="204"/>
      <c r="FH98" s="204"/>
      <c r="FI98" s="204"/>
      <c r="FJ98" s="204"/>
      <c r="FK98" s="204"/>
      <c r="FL98" s="204"/>
      <c r="FM98" s="204"/>
      <c r="FN98" s="204"/>
      <c r="FO98" s="204"/>
      <c r="FP98" s="204"/>
      <c r="FQ98" s="204"/>
      <c r="FR98" s="204"/>
      <c r="FS98" s="204"/>
      <c r="FT98" s="204"/>
      <c r="FU98" s="204"/>
      <c r="FV98" s="204"/>
      <c r="FW98" s="204"/>
      <c r="FX98" s="204"/>
      <c r="FY98" s="204"/>
      <c r="FZ98" s="204"/>
      <c r="GA98" s="204"/>
      <c r="GB98" s="204"/>
      <c r="GC98" s="204"/>
      <c r="GD98" s="204"/>
      <c r="GE98" s="204"/>
      <c r="GF98" s="204"/>
      <c r="GG98" s="204"/>
      <c r="GH98" s="204"/>
      <c r="GI98" s="204"/>
      <c r="GJ98" s="204"/>
      <c r="GK98" s="204"/>
      <c r="GL98" s="204"/>
      <c r="GM98" s="204"/>
      <c r="GN98" s="204"/>
      <c r="GO98" s="204"/>
      <c r="GP98" s="204"/>
      <c r="GQ98" s="204"/>
      <c r="GR98" s="204"/>
      <c r="GS98" s="204"/>
      <c r="GT98" s="204"/>
      <c r="GU98" s="204"/>
      <c r="GV98" s="204"/>
      <c r="GW98" s="204"/>
      <c r="GX98" s="204"/>
      <c r="GY98" s="204"/>
      <c r="GZ98" s="204"/>
      <c r="HA98" s="204"/>
      <c r="HB98" s="204"/>
      <c r="HC98" s="204"/>
      <c r="HD98" s="204"/>
      <c r="HE98" s="204"/>
      <c r="HF98" s="204"/>
      <c r="HG98" s="204"/>
      <c r="HH98" s="204"/>
      <c r="HI98" s="204"/>
      <c r="HJ98" s="204"/>
      <c r="HK98" s="204"/>
      <c r="HL98" s="204"/>
      <c r="HM98" s="204"/>
      <c r="HN98" s="204"/>
      <c r="HO98" s="204"/>
      <c r="HP98" s="204"/>
      <c r="HQ98" s="204"/>
      <c r="HR98" s="204"/>
      <c r="HS98" s="204"/>
      <c r="HT98" s="204"/>
      <c r="HU98" s="204"/>
    </row>
    <row r="99" spans="1:229" ht="12" customHeight="1" x14ac:dyDescent="0.25">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c r="AH99" s="218"/>
      <c r="AI99" s="218"/>
      <c r="AJ99" s="218"/>
      <c r="AK99" s="218"/>
      <c r="AL99" s="218"/>
      <c r="AM99" s="218"/>
      <c r="AN99" s="218"/>
      <c r="AO99" s="218"/>
      <c r="AP99" s="218"/>
      <c r="AQ99" s="218"/>
      <c r="AR99" s="218"/>
      <c r="AS99" s="218"/>
      <c r="AT99" s="218"/>
      <c r="AU99" s="218"/>
      <c r="AV99" s="203"/>
      <c r="AW99" s="203"/>
      <c r="AX99" s="203"/>
      <c r="AY99" s="203"/>
      <c r="AZ99" s="203"/>
      <c r="BA99" s="203"/>
      <c r="BB99" s="203"/>
      <c r="BC99" s="203"/>
      <c r="BD99" s="203"/>
      <c r="BE99" s="203"/>
      <c r="BF99" s="203"/>
      <c r="BG99" s="203"/>
      <c r="BH99" s="204"/>
      <c r="BI99" s="204"/>
      <c r="BJ99" s="204"/>
      <c r="BK99" s="204"/>
      <c r="BL99" s="204"/>
      <c r="BM99" s="204"/>
      <c r="BN99" s="204"/>
      <c r="BO99" s="204"/>
      <c r="BP99" s="204"/>
      <c r="BQ99" s="204"/>
      <c r="BR99" s="204"/>
      <c r="BS99" s="204"/>
      <c r="BT99" s="204"/>
      <c r="BU99" s="204"/>
      <c r="BV99" s="204"/>
      <c r="BW99" s="204"/>
      <c r="BX99" s="204"/>
      <c r="BY99" s="204"/>
      <c r="BZ99" s="204"/>
      <c r="CA99" s="204"/>
      <c r="CB99" s="204"/>
      <c r="CC99" s="204"/>
      <c r="CD99" s="204"/>
      <c r="CE99" s="204"/>
      <c r="CF99" s="204"/>
      <c r="CG99" s="204"/>
      <c r="CH99" s="204"/>
      <c r="CI99" s="204"/>
      <c r="CJ99" s="204"/>
      <c r="CK99" s="204"/>
      <c r="CL99" s="204"/>
      <c r="CM99" s="204"/>
      <c r="CN99" s="204"/>
      <c r="CO99" s="204"/>
      <c r="CP99" s="204"/>
      <c r="CQ99" s="204"/>
      <c r="CR99" s="204"/>
      <c r="CS99" s="204"/>
      <c r="CT99" s="204"/>
      <c r="CU99" s="204"/>
      <c r="CV99" s="204"/>
      <c r="CW99" s="204"/>
      <c r="CX99" s="204"/>
      <c r="CY99" s="204"/>
      <c r="CZ99" s="204"/>
      <c r="DA99" s="204"/>
      <c r="DB99" s="204"/>
      <c r="DC99" s="204"/>
      <c r="DD99" s="204"/>
      <c r="DE99" s="204"/>
      <c r="DF99" s="204"/>
      <c r="DG99" s="204"/>
      <c r="DH99" s="204"/>
      <c r="DI99" s="204"/>
      <c r="DJ99" s="204"/>
      <c r="DK99" s="204"/>
      <c r="DL99" s="204"/>
      <c r="DM99" s="204"/>
      <c r="DN99" s="204"/>
      <c r="DO99" s="204"/>
      <c r="DP99" s="204"/>
      <c r="DQ99" s="204"/>
      <c r="DR99" s="204"/>
      <c r="DS99" s="204"/>
      <c r="DT99" s="204"/>
      <c r="DU99" s="204"/>
      <c r="DV99" s="204"/>
      <c r="DW99" s="204"/>
      <c r="DX99" s="204"/>
      <c r="DY99" s="204"/>
      <c r="DZ99" s="204"/>
      <c r="EA99" s="204"/>
      <c r="EB99" s="204"/>
      <c r="EC99" s="204"/>
      <c r="ED99" s="204"/>
      <c r="EE99" s="204"/>
      <c r="EF99" s="204"/>
      <c r="EG99" s="204"/>
      <c r="EH99" s="204"/>
      <c r="EI99" s="204"/>
      <c r="EJ99" s="204"/>
      <c r="EK99" s="204"/>
      <c r="EL99" s="204"/>
      <c r="EM99" s="204"/>
      <c r="EN99" s="204"/>
      <c r="EO99" s="204"/>
      <c r="EP99" s="204"/>
      <c r="EQ99" s="204"/>
      <c r="ER99" s="204"/>
      <c r="ES99" s="204"/>
      <c r="ET99" s="204"/>
      <c r="EU99" s="204"/>
      <c r="EV99" s="204"/>
      <c r="EW99" s="204"/>
      <c r="EX99" s="204"/>
      <c r="EY99" s="204"/>
      <c r="EZ99" s="204"/>
      <c r="FA99" s="204"/>
      <c r="FB99" s="204"/>
      <c r="FC99" s="204"/>
      <c r="FD99" s="204"/>
      <c r="FE99" s="204"/>
      <c r="FF99" s="204"/>
      <c r="FG99" s="204"/>
      <c r="FH99" s="204"/>
      <c r="FI99" s="204"/>
      <c r="FJ99" s="204"/>
      <c r="FK99" s="204"/>
      <c r="FL99" s="204"/>
      <c r="FM99" s="204"/>
      <c r="FN99" s="204"/>
      <c r="FO99" s="204"/>
      <c r="FP99" s="204"/>
      <c r="FQ99" s="204"/>
      <c r="FR99" s="204"/>
      <c r="FS99" s="204"/>
      <c r="FT99" s="204"/>
      <c r="FU99" s="204"/>
      <c r="FV99" s="204"/>
      <c r="FW99" s="204"/>
      <c r="FX99" s="204"/>
      <c r="FY99" s="204"/>
      <c r="FZ99" s="204"/>
      <c r="GA99" s="204"/>
      <c r="GB99" s="204"/>
      <c r="GC99" s="204"/>
      <c r="GD99" s="204"/>
      <c r="GE99" s="204"/>
      <c r="GF99" s="204"/>
      <c r="GG99" s="204"/>
      <c r="GH99" s="204"/>
      <c r="GI99" s="204"/>
      <c r="GJ99" s="204"/>
      <c r="GK99" s="204"/>
      <c r="GL99" s="204"/>
      <c r="GM99" s="204"/>
      <c r="GN99" s="204"/>
      <c r="GO99" s="204"/>
      <c r="GP99" s="204"/>
      <c r="GQ99" s="204"/>
      <c r="GR99" s="204"/>
      <c r="GS99" s="204"/>
      <c r="GT99" s="204"/>
      <c r="GU99" s="204"/>
      <c r="GV99" s="204"/>
      <c r="GW99" s="204"/>
      <c r="GX99" s="204"/>
      <c r="GY99" s="204"/>
      <c r="GZ99" s="204"/>
      <c r="HA99" s="204"/>
      <c r="HB99" s="204"/>
      <c r="HC99" s="204"/>
      <c r="HD99" s="204"/>
      <c r="HE99" s="204"/>
      <c r="HF99" s="204"/>
      <c r="HG99" s="204"/>
      <c r="HH99" s="204"/>
      <c r="HI99" s="204"/>
      <c r="HJ99" s="204"/>
      <c r="HK99" s="204"/>
      <c r="HL99" s="204"/>
      <c r="HM99" s="204"/>
      <c r="HN99" s="204"/>
      <c r="HO99" s="204"/>
      <c r="HP99" s="204"/>
      <c r="HQ99" s="204"/>
      <c r="HR99" s="204"/>
      <c r="HS99" s="204"/>
      <c r="HT99" s="204"/>
      <c r="HU99" s="204"/>
    </row>
    <row r="100" spans="1:229" ht="12" customHeight="1" x14ac:dyDescent="0.25">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H100" s="218"/>
      <c r="AI100" s="218"/>
      <c r="AJ100" s="218"/>
      <c r="AK100" s="218"/>
      <c r="AL100" s="218"/>
      <c r="AM100" s="218"/>
      <c r="AN100" s="218"/>
      <c r="AO100" s="218"/>
      <c r="AP100" s="218"/>
      <c r="AQ100" s="218"/>
      <c r="AR100" s="218"/>
      <c r="AS100" s="218"/>
      <c r="AT100" s="218"/>
      <c r="AU100" s="218"/>
      <c r="AV100" s="203"/>
      <c r="AW100" s="203"/>
      <c r="AX100" s="203"/>
      <c r="AY100" s="203"/>
      <c r="AZ100" s="203"/>
      <c r="BA100" s="203"/>
      <c r="BB100" s="203"/>
      <c r="BC100" s="203"/>
      <c r="BD100" s="203"/>
      <c r="BE100" s="203"/>
      <c r="BF100" s="203"/>
      <c r="BG100" s="203"/>
      <c r="BH100" s="204"/>
      <c r="BI100" s="204"/>
      <c r="BJ100" s="204"/>
      <c r="BK100" s="204"/>
      <c r="BL100" s="204"/>
      <c r="BM100" s="204"/>
      <c r="BN100" s="204"/>
      <c r="BO100" s="204"/>
      <c r="BP100" s="204"/>
      <c r="BQ100" s="204"/>
      <c r="BR100" s="204"/>
      <c r="BS100" s="204"/>
      <c r="BT100" s="204"/>
      <c r="BU100" s="204"/>
      <c r="BV100" s="204"/>
      <c r="BW100" s="204"/>
      <c r="BX100" s="204"/>
      <c r="BY100" s="204"/>
      <c r="BZ100" s="204"/>
      <c r="CA100" s="204"/>
      <c r="CB100" s="204"/>
      <c r="CC100" s="204"/>
      <c r="CD100" s="204"/>
      <c r="CE100" s="204"/>
      <c r="CF100" s="204"/>
      <c r="CG100" s="204"/>
      <c r="CH100" s="204"/>
      <c r="CI100" s="204"/>
      <c r="CJ100" s="204"/>
      <c r="CK100" s="204"/>
      <c r="CL100" s="204"/>
      <c r="CM100" s="204"/>
      <c r="CN100" s="204"/>
      <c r="CO100" s="204"/>
      <c r="CP100" s="204"/>
      <c r="CQ100" s="204"/>
      <c r="CR100" s="204"/>
      <c r="CS100" s="204"/>
      <c r="CT100" s="204"/>
      <c r="CU100" s="204"/>
      <c r="CV100" s="204"/>
      <c r="CW100" s="204"/>
      <c r="CX100" s="204"/>
      <c r="CY100" s="204"/>
      <c r="CZ100" s="204"/>
      <c r="DA100" s="204"/>
      <c r="DB100" s="204"/>
      <c r="DC100" s="204"/>
      <c r="DD100" s="204"/>
      <c r="DE100" s="204"/>
      <c r="DF100" s="204"/>
      <c r="DG100" s="204"/>
      <c r="DH100" s="204"/>
      <c r="DI100" s="204"/>
      <c r="DJ100" s="204"/>
      <c r="DK100" s="204"/>
      <c r="DL100" s="204"/>
      <c r="DM100" s="204"/>
      <c r="DN100" s="204"/>
      <c r="DO100" s="204"/>
      <c r="DP100" s="204"/>
      <c r="DQ100" s="204"/>
      <c r="DR100" s="204"/>
      <c r="DS100" s="204"/>
      <c r="DT100" s="204"/>
      <c r="DU100" s="204"/>
      <c r="DV100" s="204"/>
      <c r="DW100" s="204"/>
      <c r="DX100" s="204"/>
      <c r="DY100" s="204"/>
      <c r="DZ100" s="204"/>
      <c r="EA100" s="204"/>
      <c r="EB100" s="204"/>
      <c r="EC100" s="204"/>
      <c r="ED100" s="204"/>
      <c r="EE100" s="204"/>
      <c r="EF100" s="204"/>
      <c r="EG100" s="204"/>
      <c r="EH100" s="204"/>
      <c r="EI100" s="204"/>
      <c r="EJ100" s="204"/>
      <c r="EK100" s="204"/>
      <c r="EL100" s="204"/>
      <c r="EM100" s="204"/>
      <c r="EN100" s="204"/>
      <c r="EO100" s="204"/>
      <c r="EP100" s="204"/>
      <c r="EQ100" s="204"/>
      <c r="ER100" s="204"/>
      <c r="ES100" s="204"/>
      <c r="ET100" s="204"/>
      <c r="EU100" s="204"/>
      <c r="EV100" s="204"/>
      <c r="EW100" s="204"/>
      <c r="EX100" s="204"/>
      <c r="EY100" s="204"/>
      <c r="EZ100" s="204"/>
      <c r="FA100" s="204"/>
      <c r="FB100" s="204"/>
      <c r="FC100" s="204"/>
      <c r="FD100" s="204"/>
      <c r="FE100" s="204"/>
      <c r="FF100" s="204"/>
      <c r="FG100" s="204"/>
      <c r="FH100" s="204"/>
      <c r="FI100" s="204"/>
      <c r="FJ100" s="204"/>
      <c r="FK100" s="204"/>
      <c r="FL100" s="204"/>
      <c r="FM100" s="204"/>
      <c r="FN100" s="204"/>
      <c r="FO100" s="204"/>
      <c r="FP100" s="204"/>
      <c r="FQ100" s="204"/>
      <c r="FR100" s="204"/>
      <c r="FS100" s="204"/>
      <c r="FT100" s="204"/>
      <c r="FU100" s="204"/>
      <c r="FV100" s="204"/>
      <c r="FW100" s="204"/>
      <c r="FX100" s="204"/>
      <c r="FY100" s="204"/>
      <c r="FZ100" s="204"/>
      <c r="GA100" s="204"/>
      <c r="GB100" s="204"/>
      <c r="GC100" s="204"/>
      <c r="GD100" s="204"/>
      <c r="GE100" s="204"/>
      <c r="GF100" s="204"/>
      <c r="GG100" s="204"/>
      <c r="GH100" s="204"/>
      <c r="GI100" s="204"/>
      <c r="GJ100" s="204"/>
      <c r="GK100" s="204"/>
      <c r="GL100" s="204"/>
      <c r="GM100" s="204"/>
      <c r="GN100" s="204"/>
      <c r="GO100" s="204"/>
      <c r="GP100" s="204"/>
      <c r="GQ100" s="204"/>
      <c r="GR100" s="204"/>
      <c r="GS100" s="204"/>
      <c r="GT100" s="204"/>
      <c r="GU100" s="204"/>
      <c r="GV100" s="204"/>
      <c r="GW100" s="204"/>
      <c r="GX100" s="204"/>
      <c r="GY100" s="204"/>
      <c r="GZ100" s="204"/>
      <c r="HA100" s="204"/>
      <c r="HB100" s="204"/>
      <c r="HC100" s="204"/>
      <c r="HD100" s="204"/>
      <c r="HE100" s="204"/>
      <c r="HF100" s="204"/>
      <c r="HG100" s="204"/>
      <c r="HH100" s="204"/>
      <c r="HI100" s="204"/>
      <c r="HJ100" s="204"/>
      <c r="HK100" s="204"/>
      <c r="HL100" s="204"/>
      <c r="HM100" s="204"/>
      <c r="HN100" s="204"/>
      <c r="HO100" s="204"/>
      <c r="HP100" s="204"/>
      <c r="HQ100" s="204"/>
      <c r="HR100" s="204"/>
      <c r="HS100" s="204"/>
      <c r="HT100" s="204"/>
      <c r="HU100" s="204"/>
    </row>
    <row r="101" spans="1:229" ht="12" customHeight="1" x14ac:dyDescent="0.25">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c r="AH101" s="218"/>
      <c r="AI101" s="218"/>
      <c r="AJ101" s="218"/>
      <c r="AK101" s="218"/>
      <c r="AL101" s="218"/>
      <c r="AM101" s="218"/>
      <c r="AN101" s="218"/>
      <c r="AO101" s="218"/>
      <c r="AP101" s="218"/>
      <c r="AQ101" s="218"/>
      <c r="AR101" s="218"/>
      <c r="AS101" s="218"/>
      <c r="AT101" s="218"/>
      <c r="AU101" s="218"/>
      <c r="AV101" s="203"/>
      <c r="AW101" s="203"/>
      <c r="AX101" s="203"/>
      <c r="AY101" s="203"/>
      <c r="AZ101" s="203"/>
      <c r="BA101" s="203"/>
      <c r="BB101" s="203"/>
      <c r="BC101" s="203"/>
      <c r="BD101" s="203"/>
      <c r="BE101" s="203"/>
      <c r="BF101" s="203"/>
      <c r="BG101" s="203"/>
      <c r="BH101" s="204"/>
      <c r="BI101" s="204"/>
      <c r="BJ101" s="204"/>
      <c r="BK101" s="204"/>
      <c r="BL101" s="204"/>
      <c r="BM101" s="204"/>
      <c r="BN101" s="204"/>
      <c r="BO101" s="204"/>
      <c r="BP101" s="204"/>
      <c r="BQ101" s="204"/>
      <c r="BR101" s="204"/>
      <c r="BS101" s="204"/>
      <c r="BT101" s="204"/>
      <c r="BU101" s="204"/>
      <c r="BV101" s="204"/>
      <c r="BW101" s="204"/>
      <c r="BX101" s="204"/>
      <c r="BY101" s="204"/>
      <c r="BZ101" s="204"/>
      <c r="CA101" s="204"/>
      <c r="CB101" s="204"/>
      <c r="CC101" s="204"/>
      <c r="CD101" s="204"/>
      <c r="CE101" s="204"/>
      <c r="CF101" s="204"/>
      <c r="CG101" s="204"/>
      <c r="CH101" s="204"/>
      <c r="CI101" s="204"/>
      <c r="CJ101" s="204"/>
      <c r="CK101" s="204"/>
      <c r="CL101" s="204"/>
      <c r="CM101" s="204"/>
      <c r="CN101" s="204"/>
      <c r="CO101" s="204"/>
      <c r="CP101" s="204"/>
      <c r="CQ101" s="204"/>
      <c r="CR101" s="204"/>
      <c r="CS101" s="204"/>
      <c r="CT101" s="204"/>
      <c r="CU101" s="204"/>
      <c r="CV101" s="204"/>
      <c r="CW101" s="204"/>
      <c r="CX101" s="204"/>
      <c r="CY101" s="204"/>
      <c r="CZ101" s="204"/>
      <c r="DA101" s="204"/>
      <c r="DB101" s="204"/>
      <c r="DC101" s="204"/>
      <c r="DD101" s="204"/>
      <c r="DE101" s="204"/>
      <c r="DF101" s="204"/>
      <c r="DG101" s="204"/>
      <c r="DH101" s="204"/>
      <c r="DI101" s="204"/>
      <c r="DJ101" s="204"/>
      <c r="DK101" s="204"/>
      <c r="DL101" s="204"/>
      <c r="DM101" s="204"/>
      <c r="DN101" s="204"/>
      <c r="DO101" s="204"/>
      <c r="DP101" s="204"/>
      <c r="DQ101" s="204"/>
      <c r="DR101" s="204"/>
      <c r="DS101" s="204"/>
      <c r="DT101" s="204"/>
      <c r="DU101" s="204"/>
      <c r="DV101" s="204"/>
      <c r="DW101" s="204"/>
      <c r="DX101" s="204"/>
      <c r="DY101" s="204"/>
      <c r="DZ101" s="204"/>
      <c r="EA101" s="204"/>
      <c r="EB101" s="204"/>
      <c r="EC101" s="204"/>
      <c r="ED101" s="204"/>
      <c r="EE101" s="204"/>
      <c r="EF101" s="204"/>
      <c r="EG101" s="204"/>
      <c r="EH101" s="204"/>
      <c r="EI101" s="204"/>
      <c r="EJ101" s="204"/>
      <c r="EK101" s="204"/>
      <c r="EL101" s="204"/>
      <c r="EM101" s="204"/>
      <c r="EN101" s="204"/>
      <c r="EO101" s="204"/>
      <c r="EP101" s="204"/>
      <c r="EQ101" s="204"/>
      <c r="ER101" s="204"/>
      <c r="ES101" s="204"/>
      <c r="ET101" s="204"/>
      <c r="EU101" s="204"/>
      <c r="EV101" s="204"/>
      <c r="EW101" s="204"/>
      <c r="EX101" s="204"/>
      <c r="EY101" s="204"/>
      <c r="EZ101" s="204"/>
      <c r="FA101" s="204"/>
      <c r="FB101" s="204"/>
      <c r="FC101" s="204"/>
      <c r="FD101" s="204"/>
      <c r="FE101" s="204"/>
      <c r="FF101" s="204"/>
      <c r="FG101" s="204"/>
      <c r="FH101" s="204"/>
      <c r="FI101" s="204"/>
      <c r="FJ101" s="204"/>
      <c r="FK101" s="204"/>
      <c r="FL101" s="204"/>
      <c r="FM101" s="204"/>
      <c r="FN101" s="204"/>
      <c r="FO101" s="204"/>
      <c r="FP101" s="204"/>
      <c r="FQ101" s="204"/>
      <c r="FR101" s="204"/>
      <c r="FS101" s="204"/>
      <c r="FT101" s="204"/>
      <c r="FU101" s="204"/>
      <c r="FV101" s="204"/>
      <c r="FW101" s="204"/>
      <c r="FX101" s="204"/>
      <c r="FY101" s="204"/>
      <c r="FZ101" s="204"/>
      <c r="GA101" s="204"/>
      <c r="GB101" s="204"/>
      <c r="GC101" s="204"/>
      <c r="GD101" s="204"/>
      <c r="GE101" s="204"/>
      <c r="GF101" s="204"/>
      <c r="GG101" s="204"/>
      <c r="GH101" s="204"/>
      <c r="GI101" s="204"/>
      <c r="GJ101" s="204"/>
      <c r="GK101" s="204"/>
      <c r="GL101" s="204"/>
      <c r="GM101" s="204"/>
      <c r="GN101" s="204"/>
      <c r="GO101" s="204"/>
      <c r="GP101" s="204"/>
      <c r="GQ101" s="204"/>
      <c r="GR101" s="204"/>
      <c r="GS101" s="204"/>
      <c r="GT101" s="204"/>
      <c r="GU101" s="204"/>
      <c r="GV101" s="204"/>
      <c r="GW101" s="204"/>
      <c r="GX101" s="204"/>
      <c r="GY101" s="204"/>
      <c r="GZ101" s="204"/>
      <c r="HA101" s="204"/>
      <c r="HB101" s="204"/>
      <c r="HC101" s="204"/>
      <c r="HD101" s="204"/>
      <c r="HE101" s="204"/>
      <c r="HF101" s="204"/>
      <c r="HG101" s="204"/>
      <c r="HH101" s="204"/>
      <c r="HI101" s="204"/>
      <c r="HJ101" s="204"/>
      <c r="HK101" s="204"/>
      <c r="HL101" s="204"/>
      <c r="HM101" s="204"/>
      <c r="HN101" s="204"/>
      <c r="HO101" s="204"/>
      <c r="HP101" s="204"/>
      <c r="HQ101" s="204"/>
      <c r="HR101" s="204"/>
      <c r="HS101" s="204"/>
      <c r="HT101" s="204"/>
      <c r="HU101" s="204"/>
    </row>
    <row r="102" spans="1:229" ht="12" customHeight="1" x14ac:dyDescent="0.25">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c r="AH102" s="218"/>
      <c r="AI102" s="218"/>
      <c r="AJ102" s="218"/>
      <c r="AK102" s="218"/>
      <c r="AL102" s="218"/>
      <c r="AM102" s="218"/>
      <c r="AN102" s="218"/>
      <c r="AO102" s="218"/>
      <c r="AP102" s="218"/>
      <c r="AQ102" s="218"/>
      <c r="AR102" s="218"/>
      <c r="AS102" s="218"/>
      <c r="AT102" s="218"/>
      <c r="AU102" s="218"/>
      <c r="AV102" s="203"/>
      <c r="AW102" s="203"/>
      <c r="AX102" s="203"/>
      <c r="AY102" s="203"/>
      <c r="AZ102" s="203"/>
      <c r="BA102" s="203"/>
      <c r="BB102" s="203"/>
      <c r="BC102" s="203"/>
      <c r="BD102" s="203"/>
      <c r="BE102" s="203"/>
      <c r="BF102" s="203"/>
      <c r="BG102" s="203"/>
      <c r="BH102" s="204"/>
      <c r="BI102" s="204"/>
      <c r="BJ102" s="204"/>
      <c r="BK102" s="204"/>
      <c r="BL102" s="204"/>
      <c r="BM102" s="204"/>
      <c r="BN102" s="204"/>
      <c r="BO102" s="204"/>
      <c r="BP102" s="204"/>
      <c r="BQ102" s="204"/>
      <c r="BR102" s="204"/>
      <c r="BS102" s="204"/>
      <c r="BT102" s="204"/>
      <c r="BU102" s="204"/>
      <c r="BV102" s="204"/>
      <c r="BW102" s="204"/>
      <c r="BX102" s="204"/>
      <c r="BY102" s="204"/>
      <c r="BZ102" s="204"/>
      <c r="CA102" s="204"/>
      <c r="CB102" s="204"/>
      <c r="CC102" s="204"/>
      <c r="CD102" s="204"/>
      <c r="CE102" s="204"/>
      <c r="CF102" s="204"/>
      <c r="CG102" s="204"/>
      <c r="CH102" s="204"/>
      <c r="CI102" s="204"/>
      <c r="CJ102" s="204"/>
      <c r="CK102" s="204"/>
      <c r="CL102" s="204"/>
      <c r="CM102" s="204"/>
      <c r="CN102" s="204"/>
      <c r="CO102" s="204"/>
      <c r="CP102" s="204"/>
      <c r="CQ102" s="204"/>
      <c r="CR102" s="204"/>
      <c r="CS102" s="204"/>
      <c r="CT102" s="204"/>
      <c r="CU102" s="204"/>
      <c r="CV102" s="204"/>
      <c r="CW102" s="204"/>
      <c r="CX102" s="204"/>
      <c r="CY102" s="204"/>
      <c r="CZ102" s="204"/>
      <c r="DA102" s="204"/>
      <c r="DB102" s="204"/>
      <c r="DC102" s="204"/>
      <c r="DD102" s="204"/>
      <c r="DE102" s="204"/>
      <c r="DF102" s="204"/>
      <c r="DG102" s="204"/>
      <c r="DH102" s="204"/>
      <c r="DI102" s="204"/>
      <c r="DJ102" s="204"/>
      <c r="DK102" s="204"/>
      <c r="DL102" s="204"/>
      <c r="DM102" s="204"/>
      <c r="DN102" s="204"/>
      <c r="DO102" s="204"/>
      <c r="DP102" s="204"/>
      <c r="DQ102" s="204"/>
      <c r="DR102" s="204"/>
      <c r="DS102" s="204"/>
      <c r="DT102" s="204"/>
      <c r="DU102" s="204"/>
      <c r="DV102" s="204"/>
      <c r="DW102" s="204"/>
      <c r="DX102" s="204"/>
      <c r="DY102" s="204"/>
      <c r="DZ102" s="204"/>
      <c r="EA102" s="204"/>
      <c r="EB102" s="204"/>
      <c r="EC102" s="204"/>
      <c r="ED102" s="204"/>
      <c r="EE102" s="204"/>
      <c r="EF102" s="204"/>
      <c r="EG102" s="204"/>
      <c r="EH102" s="204"/>
      <c r="EI102" s="204"/>
      <c r="EJ102" s="204"/>
      <c r="EK102" s="204"/>
      <c r="EL102" s="204"/>
      <c r="EM102" s="204"/>
      <c r="EN102" s="204"/>
      <c r="EO102" s="204"/>
      <c r="EP102" s="204"/>
      <c r="EQ102" s="204"/>
      <c r="ER102" s="204"/>
      <c r="ES102" s="204"/>
      <c r="ET102" s="204"/>
      <c r="EU102" s="204"/>
      <c r="EV102" s="204"/>
      <c r="EW102" s="204"/>
      <c r="EX102" s="204"/>
      <c r="EY102" s="204"/>
      <c r="EZ102" s="204"/>
      <c r="FA102" s="204"/>
      <c r="FB102" s="204"/>
      <c r="FC102" s="204"/>
      <c r="FD102" s="204"/>
      <c r="FE102" s="204"/>
      <c r="FF102" s="204"/>
      <c r="FG102" s="204"/>
      <c r="FH102" s="204"/>
      <c r="FI102" s="204"/>
      <c r="FJ102" s="204"/>
      <c r="FK102" s="204"/>
      <c r="FL102" s="204"/>
      <c r="FM102" s="204"/>
      <c r="FN102" s="204"/>
      <c r="FO102" s="204"/>
      <c r="FP102" s="204"/>
      <c r="FQ102" s="204"/>
      <c r="FR102" s="204"/>
      <c r="FS102" s="204"/>
      <c r="FT102" s="204"/>
      <c r="FU102" s="204"/>
      <c r="FV102" s="204"/>
      <c r="FW102" s="204"/>
      <c r="FX102" s="204"/>
      <c r="FY102" s="204"/>
      <c r="FZ102" s="204"/>
      <c r="GA102" s="204"/>
      <c r="GB102" s="204"/>
      <c r="GC102" s="204"/>
      <c r="GD102" s="204"/>
      <c r="GE102" s="204"/>
      <c r="GF102" s="204"/>
      <c r="GG102" s="204"/>
      <c r="GH102" s="204"/>
      <c r="GI102" s="204"/>
      <c r="GJ102" s="204"/>
      <c r="GK102" s="204"/>
      <c r="GL102" s="204"/>
      <c r="GM102" s="204"/>
      <c r="GN102" s="204"/>
      <c r="GO102" s="204"/>
      <c r="GP102" s="204"/>
      <c r="GQ102" s="204"/>
      <c r="GR102" s="204"/>
      <c r="GS102" s="204"/>
      <c r="GT102" s="204"/>
      <c r="GU102" s="204"/>
      <c r="GV102" s="204"/>
      <c r="GW102" s="204"/>
      <c r="GX102" s="204"/>
      <c r="GY102" s="204"/>
      <c r="GZ102" s="204"/>
      <c r="HA102" s="204"/>
      <c r="HB102" s="204"/>
      <c r="HC102" s="204"/>
      <c r="HD102" s="204"/>
      <c r="HE102" s="204"/>
      <c r="HF102" s="204"/>
      <c r="HG102" s="204"/>
      <c r="HH102" s="204"/>
      <c r="HI102" s="204"/>
      <c r="HJ102" s="204"/>
      <c r="HK102" s="204"/>
      <c r="HL102" s="204"/>
      <c r="HM102" s="204"/>
      <c r="HN102" s="204"/>
      <c r="HO102" s="204"/>
      <c r="HP102" s="204"/>
      <c r="HQ102" s="204"/>
      <c r="HR102" s="204"/>
      <c r="HS102" s="204"/>
      <c r="HT102" s="204"/>
      <c r="HU102" s="204"/>
    </row>
    <row r="103" spans="1:229" ht="12" customHeight="1" x14ac:dyDescent="0.25">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c r="AH103" s="218"/>
      <c r="AI103" s="218"/>
      <c r="AJ103" s="218"/>
      <c r="AK103" s="218"/>
      <c r="AL103" s="218"/>
      <c r="AM103" s="218"/>
      <c r="AN103" s="218"/>
      <c r="AO103" s="218"/>
      <c r="AP103" s="218"/>
      <c r="AQ103" s="218"/>
      <c r="AR103" s="218"/>
      <c r="AS103" s="218"/>
      <c r="AT103" s="218"/>
      <c r="AU103" s="218"/>
      <c r="AV103" s="203"/>
      <c r="AW103" s="203"/>
      <c r="AX103" s="203"/>
      <c r="AY103" s="203"/>
      <c r="AZ103" s="203"/>
      <c r="BA103" s="203"/>
      <c r="BB103" s="203"/>
      <c r="BC103" s="203"/>
      <c r="BD103" s="203"/>
      <c r="BE103" s="203"/>
      <c r="BF103" s="203"/>
      <c r="BG103" s="203"/>
      <c r="BH103" s="204"/>
      <c r="BI103" s="204"/>
      <c r="BJ103" s="204"/>
      <c r="BK103" s="204"/>
      <c r="BL103" s="204"/>
      <c r="BM103" s="204"/>
      <c r="BN103" s="204"/>
      <c r="BO103" s="204"/>
      <c r="BP103" s="204"/>
      <c r="BQ103" s="204"/>
      <c r="BR103" s="204"/>
      <c r="BS103" s="204"/>
      <c r="BT103" s="204"/>
      <c r="BU103" s="204"/>
      <c r="BV103" s="204"/>
      <c r="BW103" s="204"/>
      <c r="BX103" s="204"/>
      <c r="BY103" s="204"/>
      <c r="BZ103" s="204"/>
      <c r="CA103" s="204"/>
      <c r="CB103" s="204"/>
      <c r="CC103" s="204"/>
      <c r="CD103" s="204"/>
      <c r="CE103" s="204"/>
      <c r="CF103" s="204"/>
      <c r="CG103" s="204"/>
      <c r="CH103" s="204"/>
      <c r="CI103" s="204"/>
      <c r="CJ103" s="204"/>
      <c r="CK103" s="204"/>
      <c r="CL103" s="204"/>
      <c r="CM103" s="204"/>
      <c r="CN103" s="204"/>
      <c r="CO103" s="204"/>
      <c r="CP103" s="204"/>
      <c r="CQ103" s="204"/>
      <c r="CR103" s="204"/>
      <c r="CS103" s="204"/>
      <c r="CT103" s="204"/>
      <c r="CU103" s="204"/>
      <c r="CV103" s="204"/>
      <c r="CW103" s="204"/>
      <c r="CX103" s="204"/>
      <c r="CY103" s="204"/>
      <c r="CZ103" s="204"/>
      <c r="DA103" s="204"/>
      <c r="DB103" s="204"/>
      <c r="DC103" s="204"/>
      <c r="DD103" s="204"/>
      <c r="DE103" s="204"/>
      <c r="DF103" s="204"/>
      <c r="DG103" s="204"/>
      <c r="DH103" s="204"/>
      <c r="DI103" s="204"/>
      <c r="DJ103" s="204"/>
      <c r="DK103" s="204"/>
      <c r="DL103" s="204"/>
      <c r="DM103" s="204"/>
      <c r="DN103" s="204"/>
      <c r="DO103" s="204"/>
      <c r="DP103" s="204"/>
      <c r="DQ103" s="204"/>
      <c r="DR103" s="204"/>
      <c r="DS103" s="204"/>
      <c r="DT103" s="204"/>
      <c r="DU103" s="204"/>
      <c r="DV103" s="204"/>
      <c r="DW103" s="204"/>
      <c r="DX103" s="204"/>
      <c r="DY103" s="204"/>
      <c r="DZ103" s="204"/>
      <c r="EA103" s="204"/>
      <c r="EB103" s="204"/>
      <c r="EC103" s="204"/>
      <c r="ED103" s="204"/>
      <c r="EE103" s="204"/>
      <c r="EF103" s="204"/>
      <c r="EG103" s="204"/>
      <c r="EH103" s="204"/>
      <c r="EI103" s="204"/>
      <c r="EJ103" s="204"/>
      <c r="EK103" s="204"/>
      <c r="EL103" s="204"/>
      <c r="EM103" s="204"/>
      <c r="EN103" s="204"/>
      <c r="EO103" s="204"/>
      <c r="EP103" s="204"/>
      <c r="EQ103" s="204"/>
      <c r="ER103" s="204"/>
      <c r="ES103" s="204"/>
      <c r="ET103" s="204"/>
      <c r="EU103" s="204"/>
      <c r="EV103" s="204"/>
      <c r="EW103" s="204"/>
      <c r="EX103" s="204"/>
      <c r="EY103" s="204"/>
      <c r="EZ103" s="204"/>
      <c r="FA103" s="204"/>
      <c r="FB103" s="204"/>
      <c r="FC103" s="204"/>
      <c r="FD103" s="204"/>
      <c r="FE103" s="204"/>
      <c r="FF103" s="204"/>
      <c r="FG103" s="204"/>
      <c r="FH103" s="204"/>
      <c r="FI103" s="204"/>
      <c r="FJ103" s="204"/>
      <c r="FK103" s="204"/>
      <c r="FL103" s="204"/>
      <c r="FM103" s="204"/>
      <c r="FN103" s="204"/>
      <c r="FO103" s="204"/>
      <c r="FP103" s="204"/>
      <c r="FQ103" s="204"/>
      <c r="FR103" s="204"/>
      <c r="FS103" s="204"/>
      <c r="FT103" s="204"/>
      <c r="FU103" s="204"/>
      <c r="FV103" s="204"/>
      <c r="FW103" s="204"/>
      <c r="FX103" s="204"/>
      <c r="FY103" s="204"/>
      <c r="FZ103" s="204"/>
      <c r="GA103" s="204"/>
      <c r="GB103" s="204"/>
      <c r="GC103" s="204"/>
      <c r="GD103" s="204"/>
      <c r="GE103" s="204"/>
      <c r="GF103" s="204"/>
      <c r="GG103" s="204"/>
      <c r="GH103" s="204"/>
      <c r="GI103" s="204"/>
      <c r="GJ103" s="204"/>
      <c r="GK103" s="204"/>
      <c r="GL103" s="204"/>
      <c r="GM103" s="204"/>
      <c r="GN103" s="204"/>
      <c r="GO103" s="204"/>
      <c r="GP103" s="204"/>
      <c r="GQ103" s="204"/>
      <c r="GR103" s="204"/>
      <c r="GS103" s="204"/>
      <c r="GT103" s="204"/>
      <c r="GU103" s="204"/>
      <c r="GV103" s="204"/>
      <c r="GW103" s="204"/>
      <c r="GX103" s="204"/>
      <c r="GY103" s="204"/>
      <c r="GZ103" s="204"/>
      <c r="HA103" s="204"/>
      <c r="HB103" s="204"/>
      <c r="HC103" s="204"/>
      <c r="HD103" s="204"/>
      <c r="HE103" s="204"/>
      <c r="HF103" s="204"/>
      <c r="HG103" s="204"/>
      <c r="HH103" s="204"/>
      <c r="HI103" s="204"/>
      <c r="HJ103" s="204"/>
      <c r="HK103" s="204"/>
      <c r="HL103" s="204"/>
      <c r="HM103" s="204"/>
      <c r="HN103" s="204"/>
      <c r="HO103" s="204"/>
      <c r="HP103" s="204"/>
      <c r="HQ103" s="204"/>
      <c r="HR103" s="204"/>
      <c r="HS103" s="204"/>
      <c r="HT103" s="204"/>
      <c r="HU103" s="204"/>
    </row>
    <row r="104" spans="1:229" ht="12" customHeight="1" x14ac:dyDescent="0.25">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c r="AH104" s="218"/>
      <c r="AI104" s="218"/>
      <c r="AJ104" s="218"/>
      <c r="AK104" s="218"/>
      <c r="AL104" s="218"/>
      <c r="AM104" s="218"/>
      <c r="AN104" s="218"/>
      <c r="AO104" s="218"/>
      <c r="AP104" s="218"/>
      <c r="AQ104" s="218"/>
      <c r="AR104" s="218"/>
      <c r="AS104" s="218"/>
      <c r="AT104" s="218"/>
      <c r="AU104" s="218"/>
      <c r="AV104" s="203"/>
      <c r="AW104" s="203"/>
      <c r="AX104" s="203"/>
      <c r="AY104" s="203"/>
      <c r="AZ104" s="203"/>
      <c r="BA104" s="203"/>
      <c r="BB104" s="203"/>
      <c r="BC104" s="203"/>
      <c r="BD104" s="203"/>
      <c r="BE104" s="203"/>
      <c r="BF104" s="203"/>
      <c r="BG104" s="203"/>
      <c r="BH104" s="204"/>
      <c r="BI104" s="204"/>
      <c r="BJ104" s="204"/>
      <c r="BK104" s="204"/>
      <c r="BL104" s="204"/>
      <c r="BM104" s="204"/>
      <c r="BN104" s="204"/>
      <c r="BO104" s="204"/>
      <c r="BP104" s="204"/>
      <c r="BQ104" s="204"/>
      <c r="BR104" s="204"/>
      <c r="BS104" s="204"/>
      <c r="BT104" s="204"/>
      <c r="BU104" s="204"/>
      <c r="BV104" s="204"/>
      <c r="BW104" s="204"/>
      <c r="BX104" s="204"/>
      <c r="BY104" s="204"/>
      <c r="BZ104" s="204"/>
      <c r="CA104" s="204"/>
      <c r="CB104" s="204"/>
      <c r="CC104" s="204"/>
      <c r="CD104" s="204"/>
      <c r="CE104" s="204"/>
      <c r="CF104" s="204"/>
      <c r="CG104" s="204"/>
      <c r="CH104" s="204"/>
      <c r="CI104" s="204"/>
      <c r="CJ104" s="204"/>
      <c r="CK104" s="204"/>
      <c r="CL104" s="204"/>
      <c r="CM104" s="204"/>
      <c r="CN104" s="204"/>
      <c r="CO104" s="204"/>
      <c r="CP104" s="204"/>
      <c r="CQ104" s="204"/>
      <c r="CR104" s="204"/>
      <c r="CS104" s="204"/>
      <c r="CT104" s="204"/>
      <c r="CU104" s="204"/>
      <c r="CV104" s="204"/>
      <c r="CW104" s="204"/>
      <c r="CX104" s="204"/>
      <c r="CY104" s="204"/>
      <c r="CZ104" s="204"/>
      <c r="DA104" s="204"/>
      <c r="DB104" s="204"/>
      <c r="DC104" s="204"/>
      <c r="DD104" s="204"/>
      <c r="DE104" s="204"/>
      <c r="DF104" s="204"/>
      <c r="DG104" s="204"/>
      <c r="DH104" s="204"/>
      <c r="DI104" s="204"/>
      <c r="DJ104" s="204"/>
      <c r="DK104" s="204"/>
      <c r="DL104" s="204"/>
      <c r="DM104" s="204"/>
      <c r="DN104" s="204"/>
      <c r="DO104" s="204"/>
      <c r="DP104" s="204"/>
      <c r="DQ104" s="204"/>
      <c r="DR104" s="204"/>
      <c r="DS104" s="204"/>
      <c r="DT104" s="204"/>
      <c r="DU104" s="204"/>
      <c r="DV104" s="204"/>
      <c r="DW104" s="204"/>
      <c r="DX104" s="204"/>
      <c r="DY104" s="204"/>
      <c r="DZ104" s="204"/>
      <c r="EA104" s="204"/>
      <c r="EB104" s="204"/>
      <c r="EC104" s="204"/>
      <c r="ED104" s="204"/>
      <c r="EE104" s="204"/>
      <c r="EF104" s="204"/>
      <c r="EG104" s="204"/>
      <c r="EH104" s="204"/>
      <c r="EI104" s="204"/>
      <c r="EJ104" s="204"/>
      <c r="EK104" s="204"/>
      <c r="EL104" s="204"/>
      <c r="EM104" s="204"/>
      <c r="EN104" s="204"/>
      <c r="EO104" s="204"/>
      <c r="EP104" s="204"/>
      <c r="EQ104" s="204"/>
      <c r="ER104" s="204"/>
      <c r="ES104" s="204"/>
      <c r="ET104" s="204"/>
      <c r="EU104" s="204"/>
      <c r="EV104" s="204"/>
      <c r="EW104" s="204"/>
      <c r="EX104" s="204"/>
      <c r="EY104" s="204"/>
      <c r="EZ104" s="204"/>
      <c r="FA104" s="204"/>
      <c r="FB104" s="204"/>
      <c r="FC104" s="204"/>
      <c r="FD104" s="204"/>
      <c r="FE104" s="204"/>
      <c r="FF104" s="204"/>
      <c r="FG104" s="204"/>
      <c r="FH104" s="204"/>
      <c r="FI104" s="204"/>
      <c r="FJ104" s="204"/>
      <c r="FK104" s="204"/>
      <c r="FL104" s="204"/>
      <c r="FM104" s="204"/>
      <c r="FN104" s="204"/>
      <c r="FO104" s="204"/>
      <c r="FP104" s="204"/>
      <c r="FQ104" s="204"/>
      <c r="FR104" s="204"/>
      <c r="FS104" s="204"/>
      <c r="FT104" s="204"/>
      <c r="FU104" s="204"/>
      <c r="FV104" s="204"/>
      <c r="FW104" s="204"/>
      <c r="FX104" s="204"/>
      <c r="FY104" s="204"/>
      <c r="FZ104" s="204"/>
      <c r="GA104" s="204"/>
      <c r="GB104" s="204"/>
      <c r="GC104" s="204"/>
      <c r="GD104" s="204"/>
      <c r="GE104" s="204"/>
      <c r="GF104" s="204"/>
      <c r="GG104" s="204"/>
      <c r="GH104" s="204"/>
      <c r="GI104" s="204"/>
      <c r="GJ104" s="204"/>
      <c r="GK104" s="204"/>
      <c r="GL104" s="204"/>
      <c r="GM104" s="204"/>
      <c r="GN104" s="204"/>
      <c r="GO104" s="204"/>
      <c r="GP104" s="204"/>
      <c r="GQ104" s="204"/>
      <c r="GR104" s="204"/>
      <c r="GS104" s="204"/>
      <c r="GT104" s="204"/>
      <c r="GU104" s="204"/>
      <c r="GV104" s="204"/>
      <c r="GW104" s="204"/>
      <c r="GX104" s="204"/>
      <c r="GY104" s="204"/>
      <c r="GZ104" s="204"/>
      <c r="HA104" s="204"/>
      <c r="HB104" s="204"/>
      <c r="HC104" s="204"/>
      <c r="HD104" s="204"/>
      <c r="HE104" s="204"/>
      <c r="HF104" s="204"/>
      <c r="HG104" s="204"/>
      <c r="HH104" s="204"/>
      <c r="HI104" s="204"/>
      <c r="HJ104" s="204"/>
      <c r="HK104" s="204"/>
      <c r="HL104" s="204"/>
      <c r="HM104" s="204"/>
      <c r="HN104" s="204"/>
      <c r="HO104" s="204"/>
      <c r="HP104" s="204"/>
      <c r="HQ104" s="204"/>
      <c r="HR104" s="204"/>
      <c r="HS104" s="204"/>
      <c r="HT104" s="204"/>
      <c r="HU104" s="204"/>
    </row>
    <row r="105" spans="1:229" ht="12" customHeight="1" x14ac:dyDescent="0.25">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c r="AC105" s="218"/>
      <c r="AD105" s="218"/>
      <c r="AE105" s="218"/>
      <c r="AF105" s="218"/>
      <c r="AG105" s="218"/>
      <c r="AH105" s="218"/>
      <c r="AI105" s="218"/>
      <c r="AJ105" s="218"/>
      <c r="AK105" s="218"/>
      <c r="AL105" s="218"/>
      <c r="AM105" s="218"/>
      <c r="AN105" s="218"/>
      <c r="AO105" s="218"/>
      <c r="AP105" s="218"/>
      <c r="AQ105" s="218"/>
      <c r="AR105" s="218"/>
      <c r="AS105" s="218"/>
      <c r="AT105" s="218"/>
      <c r="AU105" s="218"/>
      <c r="AV105" s="203"/>
      <c r="AW105" s="203"/>
      <c r="AX105" s="203"/>
      <c r="AY105" s="203"/>
      <c r="AZ105" s="203"/>
      <c r="BA105" s="203"/>
      <c r="BB105" s="203"/>
      <c r="BC105" s="203"/>
      <c r="BD105" s="203"/>
      <c r="BE105" s="203"/>
      <c r="BF105" s="203"/>
      <c r="BG105" s="203"/>
      <c r="BH105" s="204"/>
      <c r="BI105" s="204"/>
      <c r="BJ105" s="204"/>
      <c r="BK105" s="204"/>
      <c r="BL105" s="204"/>
      <c r="BM105" s="204"/>
      <c r="BN105" s="204"/>
      <c r="BO105" s="204"/>
      <c r="BP105" s="204"/>
      <c r="BQ105" s="204"/>
      <c r="BR105" s="204"/>
      <c r="BS105" s="204"/>
      <c r="BT105" s="204"/>
      <c r="BU105" s="204"/>
      <c r="BV105" s="204"/>
      <c r="BW105" s="204"/>
      <c r="BX105" s="204"/>
      <c r="BY105" s="204"/>
      <c r="BZ105" s="204"/>
      <c r="CA105" s="204"/>
      <c r="CB105" s="204"/>
      <c r="CC105" s="204"/>
      <c r="CD105" s="204"/>
      <c r="CE105" s="204"/>
      <c r="CF105" s="204"/>
      <c r="CG105" s="204"/>
      <c r="CH105" s="204"/>
      <c r="CI105" s="204"/>
      <c r="CJ105" s="204"/>
      <c r="CK105" s="204"/>
      <c r="CL105" s="204"/>
      <c r="CM105" s="204"/>
      <c r="CN105" s="204"/>
      <c r="CO105" s="204"/>
      <c r="CP105" s="204"/>
      <c r="CQ105" s="204"/>
      <c r="CR105" s="204"/>
      <c r="CS105" s="204"/>
      <c r="CT105" s="204"/>
      <c r="CU105" s="204"/>
      <c r="CV105" s="204"/>
      <c r="CW105" s="204"/>
      <c r="CX105" s="204"/>
      <c r="CY105" s="204"/>
      <c r="CZ105" s="204"/>
      <c r="DA105" s="204"/>
      <c r="DB105" s="204"/>
      <c r="DC105" s="204"/>
      <c r="DD105" s="204"/>
      <c r="DE105" s="204"/>
      <c r="DF105" s="204"/>
      <c r="DG105" s="204"/>
      <c r="DH105" s="204"/>
      <c r="DI105" s="204"/>
      <c r="DJ105" s="204"/>
      <c r="DK105" s="204"/>
      <c r="DL105" s="204"/>
      <c r="DM105" s="204"/>
      <c r="DN105" s="204"/>
      <c r="DO105" s="204"/>
      <c r="DP105" s="204"/>
      <c r="DQ105" s="204"/>
      <c r="DR105" s="204"/>
      <c r="DS105" s="204"/>
      <c r="DT105" s="204"/>
      <c r="DU105" s="204"/>
      <c r="DV105" s="204"/>
      <c r="DW105" s="204"/>
      <c r="DX105" s="204"/>
      <c r="DY105" s="204"/>
      <c r="DZ105" s="204"/>
      <c r="EA105" s="204"/>
      <c r="EB105" s="204"/>
      <c r="EC105" s="204"/>
      <c r="ED105" s="204"/>
      <c r="EE105" s="204"/>
      <c r="EF105" s="204"/>
      <c r="EG105" s="204"/>
      <c r="EH105" s="204"/>
      <c r="EI105" s="204"/>
      <c r="EJ105" s="204"/>
      <c r="EK105" s="204"/>
      <c r="EL105" s="204"/>
      <c r="EM105" s="204"/>
      <c r="EN105" s="204"/>
      <c r="EO105" s="204"/>
      <c r="EP105" s="204"/>
      <c r="EQ105" s="204"/>
      <c r="ER105" s="204"/>
      <c r="ES105" s="204"/>
      <c r="ET105" s="204"/>
      <c r="EU105" s="204"/>
      <c r="EV105" s="204"/>
      <c r="EW105" s="204"/>
      <c r="EX105" s="204"/>
      <c r="EY105" s="204"/>
      <c r="EZ105" s="204"/>
      <c r="FA105" s="204"/>
      <c r="FB105" s="204"/>
      <c r="FC105" s="204"/>
      <c r="FD105" s="204"/>
      <c r="FE105" s="204"/>
      <c r="FF105" s="204"/>
      <c r="FG105" s="204"/>
      <c r="FH105" s="204"/>
      <c r="FI105" s="204"/>
      <c r="FJ105" s="204"/>
      <c r="FK105" s="204"/>
      <c r="FL105" s="204"/>
      <c r="FM105" s="204"/>
      <c r="FN105" s="204"/>
      <c r="FO105" s="204"/>
      <c r="FP105" s="204"/>
      <c r="FQ105" s="204"/>
      <c r="FR105" s="204"/>
      <c r="FS105" s="204"/>
      <c r="FT105" s="204"/>
      <c r="FU105" s="204"/>
      <c r="FV105" s="204"/>
      <c r="FW105" s="204"/>
      <c r="FX105" s="204"/>
      <c r="FY105" s="204"/>
      <c r="FZ105" s="204"/>
      <c r="GA105" s="204"/>
      <c r="GB105" s="204"/>
      <c r="GC105" s="204"/>
      <c r="GD105" s="204"/>
      <c r="GE105" s="204"/>
      <c r="GF105" s="204"/>
      <c r="GG105" s="204"/>
      <c r="GH105" s="204"/>
      <c r="GI105" s="204"/>
      <c r="GJ105" s="204"/>
      <c r="GK105" s="204"/>
      <c r="GL105" s="204"/>
      <c r="GM105" s="204"/>
      <c r="GN105" s="204"/>
      <c r="GO105" s="204"/>
      <c r="GP105" s="204"/>
      <c r="GQ105" s="204"/>
      <c r="GR105" s="204"/>
      <c r="GS105" s="204"/>
      <c r="GT105" s="204"/>
      <c r="GU105" s="204"/>
      <c r="GV105" s="204"/>
      <c r="GW105" s="204"/>
      <c r="GX105" s="204"/>
      <c r="GY105" s="204"/>
      <c r="GZ105" s="204"/>
      <c r="HA105" s="204"/>
      <c r="HB105" s="204"/>
      <c r="HC105" s="204"/>
      <c r="HD105" s="204"/>
      <c r="HE105" s="204"/>
      <c r="HF105" s="204"/>
      <c r="HG105" s="204"/>
      <c r="HH105" s="204"/>
      <c r="HI105" s="204"/>
      <c r="HJ105" s="204"/>
      <c r="HK105" s="204"/>
      <c r="HL105" s="204"/>
      <c r="HM105" s="204"/>
      <c r="HN105" s="204"/>
      <c r="HO105" s="204"/>
      <c r="HP105" s="204"/>
      <c r="HQ105" s="204"/>
      <c r="HR105" s="204"/>
      <c r="HS105" s="204"/>
      <c r="HT105" s="204"/>
      <c r="HU105" s="204"/>
    </row>
    <row r="106" spans="1:229" ht="12" customHeight="1" x14ac:dyDescent="0.25">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c r="AH106" s="218"/>
      <c r="AI106" s="218"/>
      <c r="AJ106" s="218"/>
      <c r="AK106" s="218"/>
      <c r="AL106" s="218"/>
      <c r="AM106" s="218"/>
      <c r="AN106" s="218"/>
      <c r="AO106" s="218"/>
      <c r="AP106" s="218"/>
      <c r="AQ106" s="218"/>
      <c r="AR106" s="218"/>
      <c r="AS106" s="218"/>
      <c r="AT106" s="218"/>
      <c r="AU106" s="218"/>
      <c r="AV106" s="203"/>
      <c r="AW106" s="203"/>
      <c r="AX106" s="203"/>
      <c r="AY106" s="203"/>
      <c r="AZ106" s="203"/>
      <c r="BA106" s="203"/>
      <c r="BB106" s="203"/>
      <c r="BC106" s="203"/>
      <c r="BD106" s="203"/>
      <c r="BE106" s="203"/>
      <c r="BF106" s="203"/>
      <c r="BG106" s="203"/>
      <c r="BH106" s="204"/>
      <c r="BI106" s="204"/>
      <c r="BJ106" s="204"/>
      <c r="BK106" s="204"/>
      <c r="BL106" s="204"/>
      <c r="BM106" s="204"/>
      <c r="BN106" s="204"/>
      <c r="BO106" s="204"/>
      <c r="BP106" s="204"/>
      <c r="BQ106" s="204"/>
      <c r="BR106" s="204"/>
      <c r="BS106" s="204"/>
      <c r="BT106" s="204"/>
      <c r="BU106" s="204"/>
      <c r="BV106" s="204"/>
      <c r="BW106" s="204"/>
      <c r="BX106" s="204"/>
      <c r="BY106" s="204"/>
      <c r="BZ106" s="204"/>
      <c r="CA106" s="204"/>
      <c r="CB106" s="204"/>
      <c r="CC106" s="204"/>
      <c r="CD106" s="204"/>
      <c r="CE106" s="204"/>
      <c r="CF106" s="204"/>
      <c r="CG106" s="204"/>
      <c r="CH106" s="204"/>
      <c r="CI106" s="204"/>
      <c r="CJ106" s="204"/>
      <c r="CK106" s="204"/>
      <c r="CL106" s="204"/>
      <c r="CM106" s="204"/>
      <c r="CN106" s="204"/>
      <c r="CO106" s="204"/>
      <c r="CP106" s="204"/>
      <c r="CQ106" s="204"/>
      <c r="CR106" s="204"/>
      <c r="CS106" s="204"/>
      <c r="CT106" s="204"/>
      <c r="CU106" s="204"/>
      <c r="CV106" s="204"/>
      <c r="CW106" s="204"/>
      <c r="CX106" s="204"/>
      <c r="CY106" s="204"/>
      <c r="CZ106" s="204"/>
      <c r="DA106" s="204"/>
      <c r="DB106" s="204"/>
      <c r="DC106" s="204"/>
      <c r="DD106" s="204"/>
      <c r="DE106" s="204"/>
      <c r="DF106" s="204"/>
      <c r="DG106" s="204"/>
      <c r="DH106" s="204"/>
      <c r="DI106" s="204"/>
      <c r="DJ106" s="204"/>
      <c r="DK106" s="204"/>
      <c r="DL106" s="204"/>
      <c r="DM106" s="204"/>
      <c r="DN106" s="204"/>
      <c r="DO106" s="204"/>
      <c r="DP106" s="204"/>
      <c r="DQ106" s="204"/>
      <c r="DR106" s="204"/>
      <c r="DS106" s="204"/>
      <c r="DT106" s="204"/>
      <c r="DU106" s="204"/>
      <c r="DV106" s="204"/>
      <c r="DW106" s="204"/>
      <c r="DX106" s="204"/>
      <c r="DY106" s="204"/>
      <c r="DZ106" s="204"/>
      <c r="EA106" s="204"/>
      <c r="EB106" s="204"/>
      <c r="EC106" s="204"/>
      <c r="ED106" s="204"/>
      <c r="EE106" s="204"/>
      <c r="EF106" s="204"/>
      <c r="EG106" s="204"/>
      <c r="EH106" s="204"/>
      <c r="EI106" s="204"/>
      <c r="EJ106" s="204"/>
      <c r="EK106" s="204"/>
      <c r="EL106" s="204"/>
      <c r="EM106" s="204"/>
      <c r="EN106" s="204"/>
      <c r="EO106" s="204"/>
      <c r="EP106" s="204"/>
      <c r="EQ106" s="204"/>
      <c r="ER106" s="204"/>
      <c r="ES106" s="204"/>
      <c r="ET106" s="204"/>
      <c r="EU106" s="204"/>
      <c r="EV106" s="204"/>
      <c r="EW106" s="204"/>
      <c r="EX106" s="204"/>
      <c r="EY106" s="204"/>
      <c r="EZ106" s="204"/>
      <c r="FA106" s="204"/>
      <c r="FB106" s="204"/>
      <c r="FC106" s="204"/>
      <c r="FD106" s="204"/>
      <c r="FE106" s="204"/>
      <c r="FF106" s="204"/>
      <c r="FG106" s="204"/>
      <c r="FH106" s="204"/>
      <c r="FI106" s="204"/>
      <c r="FJ106" s="204"/>
      <c r="FK106" s="204"/>
      <c r="FL106" s="204"/>
      <c r="FM106" s="204"/>
      <c r="FN106" s="204"/>
      <c r="FO106" s="204"/>
      <c r="FP106" s="204"/>
      <c r="FQ106" s="204"/>
      <c r="FR106" s="204"/>
      <c r="FS106" s="204"/>
      <c r="FT106" s="204"/>
      <c r="FU106" s="204"/>
      <c r="FV106" s="204"/>
      <c r="FW106" s="204"/>
      <c r="FX106" s="204"/>
      <c r="FY106" s="204"/>
      <c r="FZ106" s="204"/>
      <c r="GA106" s="204"/>
      <c r="GB106" s="204"/>
      <c r="GC106" s="204"/>
      <c r="GD106" s="204"/>
      <c r="GE106" s="204"/>
      <c r="GF106" s="204"/>
      <c r="GG106" s="204"/>
      <c r="GH106" s="204"/>
      <c r="GI106" s="204"/>
      <c r="GJ106" s="204"/>
      <c r="GK106" s="204"/>
      <c r="GL106" s="204"/>
      <c r="GM106" s="204"/>
      <c r="GN106" s="204"/>
      <c r="GO106" s="204"/>
      <c r="GP106" s="204"/>
      <c r="GQ106" s="204"/>
      <c r="GR106" s="204"/>
      <c r="GS106" s="204"/>
      <c r="GT106" s="204"/>
      <c r="GU106" s="204"/>
      <c r="GV106" s="204"/>
      <c r="GW106" s="204"/>
      <c r="GX106" s="204"/>
      <c r="GY106" s="204"/>
      <c r="GZ106" s="204"/>
      <c r="HA106" s="204"/>
      <c r="HB106" s="204"/>
      <c r="HC106" s="204"/>
      <c r="HD106" s="204"/>
      <c r="HE106" s="204"/>
      <c r="HF106" s="204"/>
      <c r="HG106" s="204"/>
      <c r="HH106" s="204"/>
      <c r="HI106" s="204"/>
      <c r="HJ106" s="204"/>
      <c r="HK106" s="204"/>
      <c r="HL106" s="204"/>
      <c r="HM106" s="204"/>
      <c r="HN106" s="204"/>
      <c r="HO106" s="204"/>
      <c r="HP106" s="204"/>
      <c r="HQ106" s="204"/>
      <c r="HR106" s="204"/>
      <c r="HS106" s="204"/>
      <c r="HT106" s="204"/>
      <c r="HU106" s="204"/>
    </row>
    <row r="107" spans="1:229" ht="12" customHeight="1" x14ac:dyDescent="0.25">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c r="AD107" s="218"/>
      <c r="AE107" s="218"/>
      <c r="AF107" s="218"/>
      <c r="AG107" s="218"/>
      <c r="AH107" s="218"/>
      <c r="AI107" s="218"/>
      <c r="AJ107" s="218"/>
      <c r="AK107" s="218"/>
      <c r="AL107" s="218"/>
      <c r="AM107" s="218"/>
      <c r="AN107" s="218"/>
      <c r="AO107" s="218"/>
      <c r="AP107" s="218"/>
      <c r="AQ107" s="218"/>
      <c r="AR107" s="218"/>
      <c r="AS107" s="218"/>
      <c r="AT107" s="218"/>
      <c r="AU107" s="218"/>
      <c r="AV107" s="203"/>
      <c r="AW107" s="203"/>
      <c r="AX107" s="203"/>
      <c r="AY107" s="203"/>
      <c r="AZ107" s="203"/>
      <c r="BA107" s="203"/>
      <c r="BB107" s="203"/>
      <c r="BC107" s="203"/>
      <c r="BD107" s="203"/>
      <c r="BE107" s="203"/>
      <c r="BF107" s="203"/>
      <c r="BG107" s="203"/>
      <c r="BH107" s="204"/>
      <c r="BI107" s="204"/>
      <c r="BJ107" s="204"/>
      <c r="BK107" s="204"/>
      <c r="BL107" s="204"/>
      <c r="BM107" s="204"/>
      <c r="BN107" s="204"/>
      <c r="BO107" s="204"/>
      <c r="BP107" s="204"/>
      <c r="BQ107" s="204"/>
      <c r="BR107" s="204"/>
      <c r="BS107" s="204"/>
      <c r="BT107" s="204"/>
      <c r="BU107" s="204"/>
      <c r="BV107" s="204"/>
      <c r="BW107" s="204"/>
      <c r="BX107" s="204"/>
      <c r="BY107" s="204"/>
      <c r="BZ107" s="204"/>
      <c r="CA107" s="204"/>
      <c r="CB107" s="204"/>
      <c r="CC107" s="204"/>
      <c r="CD107" s="204"/>
      <c r="CE107" s="204"/>
      <c r="CF107" s="204"/>
      <c r="CG107" s="204"/>
      <c r="CH107" s="204"/>
      <c r="CI107" s="204"/>
      <c r="CJ107" s="204"/>
      <c r="CK107" s="204"/>
      <c r="CL107" s="204"/>
      <c r="CM107" s="204"/>
      <c r="CN107" s="204"/>
      <c r="CO107" s="204"/>
      <c r="CP107" s="204"/>
      <c r="CQ107" s="204"/>
      <c r="CR107" s="204"/>
      <c r="CS107" s="204"/>
      <c r="CT107" s="204"/>
      <c r="CU107" s="204"/>
      <c r="CV107" s="204"/>
      <c r="CW107" s="204"/>
      <c r="CX107" s="204"/>
      <c r="CY107" s="204"/>
      <c r="CZ107" s="204"/>
      <c r="DA107" s="204"/>
      <c r="DB107" s="204"/>
      <c r="DC107" s="204"/>
      <c r="DD107" s="204"/>
      <c r="DE107" s="204"/>
      <c r="DF107" s="204"/>
      <c r="DG107" s="204"/>
      <c r="DH107" s="204"/>
      <c r="DI107" s="204"/>
      <c r="DJ107" s="204"/>
      <c r="DK107" s="204"/>
      <c r="DL107" s="204"/>
      <c r="DM107" s="204"/>
      <c r="DN107" s="204"/>
      <c r="DO107" s="204"/>
      <c r="DP107" s="204"/>
      <c r="DQ107" s="204"/>
      <c r="DR107" s="204"/>
      <c r="DS107" s="204"/>
      <c r="DT107" s="204"/>
      <c r="DU107" s="204"/>
      <c r="DV107" s="204"/>
      <c r="DW107" s="204"/>
      <c r="DX107" s="204"/>
      <c r="DY107" s="204"/>
      <c r="DZ107" s="204"/>
      <c r="EA107" s="204"/>
      <c r="EB107" s="204"/>
      <c r="EC107" s="204"/>
      <c r="ED107" s="204"/>
      <c r="EE107" s="204"/>
      <c r="EF107" s="204"/>
      <c r="EG107" s="204"/>
      <c r="EH107" s="204"/>
      <c r="EI107" s="204"/>
      <c r="EJ107" s="204"/>
      <c r="EK107" s="204"/>
      <c r="EL107" s="204"/>
      <c r="EM107" s="204"/>
      <c r="EN107" s="204"/>
      <c r="EO107" s="204"/>
      <c r="EP107" s="204"/>
      <c r="EQ107" s="204"/>
      <c r="ER107" s="204"/>
      <c r="ES107" s="204"/>
      <c r="ET107" s="204"/>
      <c r="EU107" s="204"/>
      <c r="EV107" s="204"/>
      <c r="EW107" s="204"/>
      <c r="EX107" s="204"/>
      <c r="EY107" s="204"/>
      <c r="EZ107" s="204"/>
      <c r="FA107" s="204"/>
      <c r="FB107" s="204"/>
      <c r="FC107" s="204"/>
      <c r="FD107" s="204"/>
      <c r="FE107" s="204"/>
      <c r="FF107" s="204"/>
      <c r="FG107" s="204"/>
      <c r="FH107" s="204"/>
      <c r="FI107" s="204"/>
      <c r="FJ107" s="204"/>
      <c r="FK107" s="204"/>
      <c r="FL107" s="204"/>
      <c r="FM107" s="204"/>
      <c r="FN107" s="204"/>
      <c r="FO107" s="204"/>
      <c r="FP107" s="204"/>
      <c r="FQ107" s="204"/>
      <c r="FR107" s="204"/>
      <c r="FS107" s="204"/>
      <c r="FT107" s="204"/>
      <c r="FU107" s="204"/>
      <c r="FV107" s="204"/>
      <c r="FW107" s="204"/>
      <c r="FX107" s="204"/>
      <c r="FY107" s="204"/>
      <c r="FZ107" s="204"/>
      <c r="GA107" s="204"/>
      <c r="GB107" s="204"/>
      <c r="GC107" s="204"/>
      <c r="GD107" s="204"/>
      <c r="GE107" s="204"/>
      <c r="GF107" s="204"/>
      <c r="GG107" s="204"/>
      <c r="GH107" s="204"/>
      <c r="GI107" s="204"/>
      <c r="GJ107" s="204"/>
      <c r="GK107" s="204"/>
      <c r="GL107" s="204"/>
      <c r="GM107" s="204"/>
      <c r="GN107" s="204"/>
      <c r="GO107" s="204"/>
      <c r="GP107" s="204"/>
      <c r="GQ107" s="204"/>
      <c r="GR107" s="204"/>
      <c r="GS107" s="204"/>
      <c r="GT107" s="204"/>
      <c r="GU107" s="204"/>
      <c r="GV107" s="204"/>
      <c r="GW107" s="204"/>
      <c r="GX107" s="204"/>
      <c r="GY107" s="204"/>
      <c r="GZ107" s="204"/>
      <c r="HA107" s="204"/>
      <c r="HB107" s="204"/>
      <c r="HC107" s="204"/>
      <c r="HD107" s="204"/>
      <c r="HE107" s="204"/>
      <c r="HF107" s="204"/>
      <c r="HG107" s="204"/>
      <c r="HH107" s="204"/>
      <c r="HI107" s="204"/>
      <c r="HJ107" s="204"/>
      <c r="HK107" s="204"/>
      <c r="HL107" s="204"/>
      <c r="HM107" s="204"/>
      <c r="HN107" s="204"/>
      <c r="HO107" s="204"/>
      <c r="HP107" s="204"/>
      <c r="HQ107" s="204"/>
      <c r="HR107" s="204"/>
      <c r="HS107" s="204"/>
      <c r="HT107" s="204"/>
      <c r="HU107" s="204"/>
    </row>
    <row r="108" spans="1:229" ht="12" customHeight="1" x14ac:dyDescent="0.25">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c r="AC108" s="218"/>
      <c r="AD108" s="218"/>
      <c r="AE108" s="218"/>
      <c r="AF108" s="218"/>
      <c r="AG108" s="218"/>
      <c r="AH108" s="218"/>
      <c r="AI108" s="218"/>
      <c r="AJ108" s="218"/>
      <c r="AK108" s="218"/>
      <c r="AL108" s="218"/>
      <c r="AM108" s="218"/>
      <c r="AN108" s="218"/>
      <c r="AO108" s="218"/>
      <c r="AP108" s="218"/>
      <c r="AQ108" s="218"/>
      <c r="AR108" s="218"/>
      <c r="AS108" s="218"/>
      <c r="AT108" s="218"/>
      <c r="AU108" s="218"/>
      <c r="AV108" s="203"/>
      <c r="AW108" s="203"/>
      <c r="AX108" s="203"/>
      <c r="AY108" s="203"/>
      <c r="AZ108" s="203"/>
      <c r="BA108" s="203"/>
      <c r="BB108" s="203"/>
      <c r="BC108" s="203"/>
      <c r="BD108" s="203"/>
      <c r="BE108" s="203"/>
      <c r="BF108" s="203"/>
      <c r="BG108" s="203"/>
      <c r="BH108" s="204"/>
      <c r="BI108" s="204"/>
      <c r="BJ108" s="204"/>
      <c r="BK108" s="204"/>
      <c r="BL108" s="204"/>
      <c r="BM108" s="204"/>
      <c r="BN108" s="204"/>
      <c r="BO108" s="204"/>
      <c r="BP108" s="204"/>
      <c r="BQ108" s="204"/>
      <c r="BR108" s="204"/>
      <c r="BS108" s="204"/>
      <c r="BT108" s="204"/>
      <c r="BU108" s="204"/>
      <c r="BV108" s="204"/>
      <c r="BW108" s="204"/>
      <c r="BX108" s="204"/>
      <c r="BY108" s="204"/>
      <c r="BZ108" s="204"/>
      <c r="CA108" s="204"/>
      <c r="CB108" s="204"/>
      <c r="CC108" s="204"/>
      <c r="CD108" s="204"/>
      <c r="CE108" s="204"/>
      <c r="CF108" s="204"/>
      <c r="CG108" s="204"/>
      <c r="CH108" s="204"/>
      <c r="CI108" s="204"/>
      <c r="CJ108" s="204"/>
      <c r="CK108" s="204"/>
      <c r="CL108" s="204"/>
      <c r="CM108" s="204"/>
      <c r="CN108" s="204"/>
      <c r="CO108" s="204"/>
      <c r="CP108" s="204"/>
      <c r="CQ108" s="204"/>
      <c r="CR108" s="204"/>
      <c r="CS108" s="204"/>
      <c r="CT108" s="204"/>
      <c r="CU108" s="204"/>
      <c r="CV108" s="204"/>
      <c r="CW108" s="204"/>
      <c r="CX108" s="204"/>
      <c r="CY108" s="204"/>
      <c r="CZ108" s="204"/>
      <c r="DA108" s="204"/>
      <c r="DB108" s="204"/>
      <c r="DC108" s="204"/>
      <c r="DD108" s="204"/>
      <c r="DE108" s="204"/>
      <c r="DF108" s="204"/>
      <c r="DG108" s="204"/>
      <c r="DH108" s="204"/>
      <c r="DI108" s="204"/>
      <c r="DJ108" s="204"/>
      <c r="DK108" s="204"/>
      <c r="DL108" s="204"/>
      <c r="DM108" s="204"/>
      <c r="DN108" s="204"/>
      <c r="DO108" s="204"/>
      <c r="DP108" s="204"/>
      <c r="DQ108" s="204"/>
      <c r="DR108" s="204"/>
      <c r="DS108" s="204"/>
      <c r="DT108" s="204"/>
      <c r="DU108" s="204"/>
      <c r="DV108" s="204"/>
      <c r="DW108" s="204"/>
      <c r="DX108" s="204"/>
      <c r="DY108" s="204"/>
      <c r="DZ108" s="204"/>
      <c r="EA108" s="204"/>
      <c r="EB108" s="204"/>
      <c r="EC108" s="204"/>
      <c r="ED108" s="204"/>
      <c r="EE108" s="204"/>
      <c r="EF108" s="204"/>
      <c r="EG108" s="204"/>
      <c r="EH108" s="204"/>
      <c r="EI108" s="204"/>
      <c r="EJ108" s="204"/>
      <c r="EK108" s="204"/>
      <c r="EL108" s="204"/>
      <c r="EM108" s="204"/>
      <c r="EN108" s="204"/>
      <c r="EO108" s="204"/>
      <c r="EP108" s="204"/>
      <c r="EQ108" s="204"/>
      <c r="ER108" s="204"/>
      <c r="ES108" s="204"/>
      <c r="ET108" s="204"/>
      <c r="EU108" s="204"/>
      <c r="EV108" s="204"/>
      <c r="EW108" s="204"/>
      <c r="EX108" s="204"/>
      <c r="EY108" s="204"/>
      <c r="EZ108" s="204"/>
      <c r="FA108" s="204"/>
      <c r="FB108" s="204"/>
      <c r="FC108" s="204"/>
      <c r="FD108" s="204"/>
      <c r="FE108" s="204"/>
      <c r="FF108" s="204"/>
      <c r="FG108" s="204"/>
      <c r="FH108" s="204"/>
      <c r="FI108" s="204"/>
      <c r="FJ108" s="204"/>
      <c r="FK108" s="204"/>
      <c r="FL108" s="204"/>
      <c r="FM108" s="204"/>
      <c r="FN108" s="204"/>
      <c r="FO108" s="204"/>
      <c r="FP108" s="204"/>
      <c r="FQ108" s="204"/>
      <c r="FR108" s="204"/>
      <c r="FS108" s="204"/>
      <c r="FT108" s="204"/>
      <c r="FU108" s="204"/>
      <c r="FV108" s="204"/>
      <c r="FW108" s="204"/>
      <c r="FX108" s="204"/>
      <c r="FY108" s="204"/>
      <c r="FZ108" s="204"/>
      <c r="GA108" s="204"/>
      <c r="GB108" s="204"/>
      <c r="GC108" s="204"/>
      <c r="GD108" s="204"/>
      <c r="GE108" s="204"/>
      <c r="GF108" s="204"/>
      <c r="GG108" s="204"/>
      <c r="GH108" s="204"/>
      <c r="GI108" s="204"/>
      <c r="GJ108" s="204"/>
      <c r="GK108" s="204"/>
      <c r="GL108" s="204"/>
      <c r="GM108" s="204"/>
      <c r="GN108" s="204"/>
      <c r="GO108" s="204"/>
      <c r="GP108" s="204"/>
      <c r="GQ108" s="204"/>
      <c r="GR108" s="204"/>
      <c r="GS108" s="204"/>
      <c r="GT108" s="204"/>
      <c r="GU108" s="204"/>
      <c r="GV108" s="204"/>
      <c r="GW108" s="204"/>
      <c r="GX108" s="204"/>
      <c r="GY108" s="204"/>
      <c r="GZ108" s="204"/>
      <c r="HA108" s="204"/>
      <c r="HB108" s="204"/>
      <c r="HC108" s="204"/>
      <c r="HD108" s="204"/>
      <c r="HE108" s="204"/>
      <c r="HF108" s="204"/>
      <c r="HG108" s="204"/>
      <c r="HH108" s="204"/>
      <c r="HI108" s="204"/>
      <c r="HJ108" s="204"/>
      <c r="HK108" s="204"/>
      <c r="HL108" s="204"/>
      <c r="HM108" s="204"/>
      <c r="HN108" s="204"/>
      <c r="HO108" s="204"/>
      <c r="HP108" s="204"/>
      <c r="HQ108" s="204"/>
      <c r="HR108" s="204"/>
      <c r="HS108" s="204"/>
      <c r="HT108" s="204"/>
      <c r="HU108" s="204"/>
    </row>
    <row r="109" spans="1:229" ht="12" customHeight="1" x14ac:dyDescent="0.25">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c r="AC109" s="218"/>
      <c r="AD109" s="218"/>
      <c r="AE109" s="218"/>
      <c r="AF109" s="218"/>
      <c r="AG109" s="218"/>
      <c r="AH109" s="218"/>
      <c r="AI109" s="218"/>
      <c r="AJ109" s="218"/>
      <c r="AK109" s="218"/>
      <c r="AL109" s="218"/>
      <c r="AM109" s="218"/>
      <c r="AN109" s="218"/>
      <c r="AO109" s="218"/>
      <c r="AP109" s="218"/>
      <c r="AQ109" s="218"/>
      <c r="AR109" s="218"/>
      <c r="AS109" s="218"/>
      <c r="AT109" s="218"/>
      <c r="AU109" s="218"/>
      <c r="AV109" s="203"/>
      <c r="AW109" s="203"/>
      <c r="AX109" s="203"/>
      <c r="AY109" s="203"/>
      <c r="AZ109" s="203"/>
      <c r="BA109" s="203"/>
      <c r="BB109" s="203"/>
      <c r="BC109" s="203"/>
      <c r="BD109" s="203"/>
      <c r="BE109" s="203"/>
      <c r="BF109" s="203"/>
      <c r="BG109" s="203"/>
      <c r="BH109" s="204"/>
      <c r="BI109" s="204"/>
      <c r="BJ109" s="204"/>
      <c r="BK109" s="204"/>
      <c r="BL109" s="204"/>
      <c r="BM109" s="204"/>
      <c r="BN109" s="204"/>
      <c r="BO109" s="204"/>
      <c r="BP109" s="204"/>
      <c r="BQ109" s="204"/>
      <c r="BR109" s="204"/>
      <c r="BS109" s="204"/>
      <c r="BT109" s="204"/>
      <c r="BU109" s="204"/>
      <c r="BV109" s="204"/>
      <c r="BW109" s="204"/>
      <c r="BX109" s="204"/>
      <c r="BY109" s="204"/>
      <c r="BZ109" s="204"/>
      <c r="CA109" s="204"/>
      <c r="CB109" s="204"/>
      <c r="CC109" s="204"/>
      <c r="CD109" s="204"/>
      <c r="CE109" s="204"/>
      <c r="CF109" s="204"/>
      <c r="CG109" s="204"/>
      <c r="CH109" s="204"/>
      <c r="CI109" s="204"/>
      <c r="CJ109" s="204"/>
      <c r="CK109" s="204"/>
      <c r="CL109" s="204"/>
      <c r="CM109" s="204"/>
      <c r="CN109" s="204"/>
      <c r="CO109" s="204"/>
      <c r="CP109" s="204"/>
      <c r="CQ109" s="204"/>
      <c r="CR109" s="204"/>
      <c r="CS109" s="204"/>
      <c r="CT109" s="204"/>
      <c r="CU109" s="204"/>
      <c r="CV109" s="204"/>
      <c r="CW109" s="204"/>
      <c r="CX109" s="204"/>
      <c r="CY109" s="204"/>
      <c r="CZ109" s="204"/>
      <c r="DA109" s="204"/>
      <c r="DB109" s="204"/>
      <c r="DC109" s="204"/>
      <c r="DD109" s="204"/>
      <c r="DE109" s="204"/>
      <c r="DF109" s="204"/>
      <c r="DG109" s="204"/>
      <c r="DH109" s="204"/>
      <c r="DI109" s="204"/>
      <c r="DJ109" s="204"/>
      <c r="DK109" s="204"/>
      <c r="DL109" s="204"/>
      <c r="DM109" s="204"/>
      <c r="DN109" s="204"/>
      <c r="DO109" s="204"/>
      <c r="DP109" s="204"/>
      <c r="DQ109" s="204"/>
      <c r="DR109" s="204"/>
      <c r="DS109" s="204"/>
      <c r="DT109" s="204"/>
      <c r="DU109" s="204"/>
      <c r="DV109" s="204"/>
      <c r="DW109" s="204"/>
      <c r="DX109" s="204"/>
      <c r="DY109" s="204"/>
      <c r="DZ109" s="204"/>
      <c r="EA109" s="204"/>
      <c r="EB109" s="204"/>
      <c r="EC109" s="204"/>
      <c r="ED109" s="204"/>
      <c r="EE109" s="204"/>
      <c r="EF109" s="204"/>
      <c r="EG109" s="204"/>
      <c r="EH109" s="204"/>
      <c r="EI109" s="204"/>
      <c r="EJ109" s="204"/>
      <c r="EK109" s="204"/>
      <c r="EL109" s="204"/>
      <c r="EM109" s="204"/>
      <c r="EN109" s="204"/>
      <c r="EO109" s="204"/>
      <c r="EP109" s="204"/>
      <c r="EQ109" s="204"/>
      <c r="ER109" s="204"/>
      <c r="ES109" s="204"/>
      <c r="ET109" s="204"/>
      <c r="EU109" s="204"/>
      <c r="EV109" s="204"/>
      <c r="EW109" s="204"/>
      <c r="EX109" s="204"/>
      <c r="EY109" s="204"/>
      <c r="EZ109" s="204"/>
      <c r="FA109" s="204"/>
      <c r="FB109" s="204"/>
      <c r="FC109" s="204"/>
      <c r="FD109" s="204"/>
      <c r="FE109" s="204"/>
      <c r="FF109" s="204"/>
      <c r="FG109" s="204"/>
      <c r="FH109" s="204"/>
      <c r="FI109" s="204"/>
      <c r="FJ109" s="204"/>
      <c r="FK109" s="204"/>
      <c r="FL109" s="204"/>
      <c r="FM109" s="204"/>
      <c r="FN109" s="204"/>
      <c r="FO109" s="204"/>
      <c r="FP109" s="204"/>
      <c r="FQ109" s="204"/>
      <c r="FR109" s="204"/>
      <c r="FS109" s="204"/>
      <c r="FT109" s="204"/>
      <c r="FU109" s="204"/>
      <c r="FV109" s="204"/>
      <c r="FW109" s="204"/>
      <c r="FX109" s="204"/>
      <c r="FY109" s="204"/>
      <c r="FZ109" s="204"/>
      <c r="GA109" s="204"/>
      <c r="GB109" s="204"/>
      <c r="GC109" s="204"/>
      <c r="GD109" s="204"/>
      <c r="GE109" s="204"/>
      <c r="GF109" s="204"/>
      <c r="GG109" s="204"/>
      <c r="GH109" s="204"/>
      <c r="GI109" s="204"/>
      <c r="GJ109" s="204"/>
      <c r="GK109" s="204"/>
      <c r="GL109" s="204"/>
      <c r="GM109" s="204"/>
      <c r="GN109" s="204"/>
      <c r="GO109" s="204"/>
      <c r="GP109" s="204"/>
      <c r="GQ109" s="204"/>
      <c r="GR109" s="204"/>
      <c r="GS109" s="204"/>
      <c r="GT109" s="204"/>
      <c r="GU109" s="204"/>
      <c r="GV109" s="204"/>
      <c r="GW109" s="204"/>
      <c r="GX109" s="204"/>
      <c r="GY109" s="204"/>
      <c r="GZ109" s="204"/>
      <c r="HA109" s="204"/>
      <c r="HB109" s="204"/>
      <c r="HC109" s="204"/>
      <c r="HD109" s="204"/>
      <c r="HE109" s="204"/>
      <c r="HF109" s="204"/>
      <c r="HG109" s="204"/>
      <c r="HH109" s="204"/>
      <c r="HI109" s="204"/>
      <c r="HJ109" s="204"/>
      <c r="HK109" s="204"/>
      <c r="HL109" s="204"/>
      <c r="HM109" s="204"/>
      <c r="HN109" s="204"/>
      <c r="HO109" s="204"/>
      <c r="HP109" s="204"/>
      <c r="HQ109" s="204"/>
      <c r="HR109" s="204"/>
      <c r="HS109" s="204"/>
      <c r="HT109" s="204"/>
      <c r="HU109" s="204"/>
    </row>
    <row r="110" spans="1:229" ht="12" customHeight="1" x14ac:dyDescent="0.25">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c r="AD110" s="218"/>
      <c r="AE110" s="218"/>
      <c r="AF110" s="218"/>
      <c r="AG110" s="218"/>
      <c r="AH110" s="218"/>
      <c r="AI110" s="218"/>
      <c r="AJ110" s="218"/>
      <c r="AK110" s="218"/>
      <c r="AL110" s="218"/>
      <c r="AM110" s="218"/>
      <c r="AN110" s="218"/>
      <c r="AO110" s="218"/>
      <c r="AP110" s="218"/>
      <c r="AQ110" s="218"/>
      <c r="AR110" s="218"/>
      <c r="AS110" s="218"/>
      <c r="AT110" s="218"/>
      <c r="AU110" s="218"/>
      <c r="AV110" s="203"/>
      <c r="AW110" s="203"/>
      <c r="AX110" s="203"/>
      <c r="AY110" s="203"/>
      <c r="AZ110" s="203"/>
      <c r="BA110" s="203"/>
      <c r="BB110" s="203"/>
      <c r="BC110" s="203"/>
      <c r="BD110" s="203"/>
      <c r="BE110" s="203"/>
      <c r="BF110" s="203"/>
      <c r="BG110" s="203"/>
      <c r="BH110" s="204"/>
      <c r="BI110" s="204"/>
      <c r="BJ110" s="204"/>
      <c r="BK110" s="204"/>
      <c r="BL110" s="204"/>
      <c r="BM110" s="204"/>
      <c r="BN110" s="204"/>
      <c r="BO110" s="204"/>
      <c r="BP110" s="204"/>
      <c r="BQ110" s="204"/>
      <c r="BR110" s="204"/>
      <c r="BS110" s="204"/>
      <c r="BT110" s="204"/>
      <c r="BU110" s="204"/>
      <c r="BV110" s="204"/>
      <c r="BW110" s="204"/>
      <c r="BX110" s="204"/>
      <c r="BY110" s="204"/>
      <c r="BZ110" s="204"/>
      <c r="CA110" s="204"/>
      <c r="CB110" s="204"/>
      <c r="CC110" s="204"/>
      <c r="CD110" s="204"/>
      <c r="CE110" s="204"/>
      <c r="CF110" s="204"/>
      <c r="CG110" s="204"/>
      <c r="CH110" s="204"/>
      <c r="CI110" s="204"/>
      <c r="CJ110" s="204"/>
      <c r="CK110" s="204"/>
      <c r="CL110" s="204"/>
      <c r="CM110" s="204"/>
      <c r="CN110" s="204"/>
      <c r="CO110" s="204"/>
      <c r="CP110" s="204"/>
      <c r="CQ110" s="204"/>
      <c r="CR110" s="204"/>
      <c r="CS110" s="204"/>
      <c r="CT110" s="204"/>
      <c r="CU110" s="204"/>
      <c r="CV110" s="204"/>
      <c r="CW110" s="204"/>
      <c r="CX110" s="204"/>
      <c r="CY110" s="204"/>
      <c r="CZ110" s="204"/>
      <c r="DA110" s="204"/>
      <c r="DB110" s="204"/>
      <c r="DC110" s="204"/>
      <c r="DD110" s="204"/>
      <c r="DE110" s="204"/>
      <c r="DF110" s="204"/>
      <c r="DG110" s="204"/>
      <c r="DH110" s="204"/>
      <c r="DI110" s="204"/>
      <c r="DJ110" s="204"/>
      <c r="DK110" s="204"/>
      <c r="DL110" s="204"/>
      <c r="DM110" s="204"/>
      <c r="DN110" s="204"/>
      <c r="DO110" s="204"/>
      <c r="DP110" s="204"/>
      <c r="DQ110" s="204"/>
      <c r="DR110" s="204"/>
      <c r="DS110" s="204"/>
      <c r="DT110" s="204"/>
      <c r="DU110" s="204"/>
      <c r="DV110" s="204"/>
      <c r="DW110" s="204"/>
      <c r="DX110" s="204"/>
      <c r="DY110" s="204"/>
      <c r="DZ110" s="204"/>
      <c r="EA110" s="204"/>
      <c r="EB110" s="204"/>
      <c r="EC110" s="204"/>
      <c r="ED110" s="204"/>
      <c r="EE110" s="204"/>
      <c r="EF110" s="204"/>
      <c r="EG110" s="204"/>
      <c r="EH110" s="204"/>
      <c r="EI110" s="204"/>
      <c r="EJ110" s="204"/>
      <c r="EK110" s="204"/>
      <c r="EL110" s="204"/>
      <c r="EM110" s="204"/>
      <c r="EN110" s="204"/>
      <c r="EO110" s="204"/>
      <c r="EP110" s="204"/>
      <c r="EQ110" s="204"/>
      <c r="ER110" s="204"/>
      <c r="ES110" s="204"/>
      <c r="ET110" s="204"/>
      <c r="EU110" s="204"/>
      <c r="EV110" s="204"/>
      <c r="EW110" s="204"/>
      <c r="EX110" s="204"/>
      <c r="EY110" s="204"/>
      <c r="EZ110" s="204"/>
      <c r="FA110" s="204"/>
      <c r="FB110" s="204"/>
      <c r="FC110" s="204"/>
      <c r="FD110" s="204"/>
      <c r="FE110" s="204"/>
      <c r="FF110" s="204"/>
      <c r="FG110" s="204"/>
      <c r="FH110" s="204"/>
      <c r="FI110" s="204"/>
      <c r="FJ110" s="204"/>
      <c r="FK110" s="204"/>
      <c r="FL110" s="204"/>
      <c r="FM110" s="204"/>
      <c r="FN110" s="204"/>
      <c r="FO110" s="204"/>
      <c r="FP110" s="204"/>
      <c r="FQ110" s="204"/>
      <c r="FR110" s="204"/>
      <c r="FS110" s="204"/>
      <c r="FT110" s="204"/>
      <c r="FU110" s="204"/>
      <c r="FV110" s="204"/>
      <c r="FW110" s="204"/>
      <c r="FX110" s="204"/>
      <c r="FY110" s="204"/>
      <c r="FZ110" s="204"/>
      <c r="GA110" s="204"/>
      <c r="GB110" s="204"/>
      <c r="GC110" s="204"/>
      <c r="GD110" s="204"/>
      <c r="GE110" s="204"/>
      <c r="GF110" s="204"/>
      <c r="GG110" s="204"/>
      <c r="GH110" s="204"/>
      <c r="GI110" s="204"/>
      <c r="GJ110" s="204"/>
      <c r="GK110" s="204"/>
      <c r="GL110" s="204"/>
      <c r="GM110" s="204"/>
      <c r="GN110" s="204"/>
      <c r="GO110" s="204"/>
      <c r="GP110" s="204"/>
      <c r="GQ110" s="204"/>
      <c r="GR110" s="204"/>
      <c r="GS110" s="204"/>
      <c r="GT110" s="204"/>
      <c r="GU110" s="204"/>
      <c r="GV110" s="204"/>
      <c r="GW110" s="204"/>
      <c r="GX110" s="204"/>
      <c r="GY110" s="204"/>
      <c r="GZ110" s="204"/>
      <c r="HA110" s="204"/>
      <c r="HB110" s="204"/>
      <c r="HC110" s="204"/>
      <c r="HD110" s="204"/>
      <c r="HE110" s="204"/>
      <c r="HF110" s="204"/>
      <c r="HG110" s="204"/>
      <c r="HH110" s="204"/>
      <c r="HI110" s="204"/>
      <c r="HJ110" s="204"/>
      <c r="HK110" s="204"/>
      <c r="HL110" s="204"/>
      <c r="HM110" s="204"/>
      <c r="HN110" s="204"/>
      <c r="HO110" s="204"/>
      <c r="HP110" s="204"/>
      <c r="HQ110" s="204"/>
      <c r="HR110" s="204"/>
      <c r="HS110" s="204"/>
      <c r="HT110" s="204"/>
      <c r="HU110" s="204"/>
    </row>
    <row r="111" spans="1:229" ht="12" customHeight="1" x14ac:dyDescent="0.25">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H111" s="218"/>
      <c r="AI111" s="218"/>
      <c r="AJ111" s="218"/>
      <c r="AK111" s="218"/>
      <c r="AL111" s="218"/>
      <c r="AM111" s="218"/>
      <c r="AN111" s="218"/>
      <c r="AO111" s="218"/>
      <c r="AP111" s="218"/>
      <c r="AQ111" s="218"/>
      <c r="AR111" s="218"/>
      <c r="AS111" s="218"/>
      <c r="AT111" s="218"/>
      <c r="AU111" s="218"/>
      <c r="AV111" s="203"/>
      <c r="AW111" s="203"/>
      <c r="AX111" s="203"/>
      <c r="AY111" s="203"/>
      <c r="AZ111" s="203"/>
      <c r="BA111" s="203"/>
      <c r="BB111" s="203"/>
      <c r="BC111" s="203"/>
      <c r="BD111" s="203"/>
      <c r="BE111" s="203"/>
      <c r="BF111" s="203"/>
      <c r="BG111" s="203"/>
      <c r="BH111" s="204"/>
      <c r="BI111" s="204"/>
      <c r="BJ111" s="204"/>
      <c r="BK111" s="204"/>
      <c r="BL111" s="204"/>
      <c r="BM111" s="204"/>
      <c r="BN111" s="204"/>
      <c r="BO111" s="204"/>
      <c r="BP111" s="204"/>
      <c r="BQ111" s="204"/>
      <c r="BR111" s="204"/>
      <c r="BS111" s="204"/>
      <c r="BT111" s="204"/>
      <c r="BU111" s="204"/>
      <c r="BV111" s="204"/>
      <c r="BW111" s="204"/>
      <c r="BX111" s="204"/>
      <c r="BY111" s="204"/>
      <c r="BZ111" s="204"/>
      <c r="CA111" s="204"/>
      <c r="CB111" s="204"/>
      <c r="CC111" s="204"/>
      <c r="CD111" s="204"/>
      <c r="CE111" s="204"/>
      <c r="CF111" s="204"/>
      <c r="CG111" s="204"/>
      <c r="CH111" s="204"/>
      <c r="CI111" s="204"/>
      <c r="CJ111" s="204"/>
      <c r="CK111" s="204"/>
      <c r="CL111" s="204"/>
      <c r="CM111" s="204"/>
      <c r="CN111" s="204"/>
      <c r="CO111" s="204"/>
      <c r="CP111" s="204"/>
      <c r="CQ111" s="204"/>
      <c r="CR111" s="204"/>
      <c r="CS111" s="204"/>
      <c r="CT111" s="204"/>
      <c r="CU111" s="204"/>
      <c r="CV111" s="204"/>
      <c r="CW111" s="204"/>
      <c r="CX111" s="204"/>
      <c r="CY111" s="204"/>
      <c r="CZ111" s="204"/>
      <c r="DA111" s="204"/>
      <c r="DB111" s="204"/>
      <c r="DC111" s="204"/>
      <c r="DD111" s="204"/>
      <c r="DE111" s="204"/>
      <c r="DF111" s="204"/>
      <c r="DG111" s="204"/>
      <c r="DH111" s="204"/>
      <c r="DI111" s="204"/>
      <c r="DJ111" s="204"/>
      <c r="DK111" s="204"/>
      <c r="DL111" s="204"/>
      <c r="DM111" s="204"/>
      <c r="DN111" s="204"/>
      <c r="DO111" s="204"/>
      <c r="DP111" s="204"/>
      <c r="DQ111" s="204"/>
      <c r="DR111" s="204"/>
      <c r="DS111" s="204"/>
      <c r="DT111" s="204"/>
      <c r="DU111" s="204"/>
      <c r="DV111" s="204"/>
      <c r="DW111" s="204"/>
      <c r="DX111" s="204"/>
      <c r="DY111" s="204"/>
      <c r="DZ111" s="204"/>
      <c r="EA111" s="204"/>
      <c r="EB111" s="204"/>
      <c r="EC111" s="204"/>
      <c r="ED111" s="204"/>
      <c r="EE111" s="204"/>
      <c r="EF111" s="204"/>
      <c r="EG111" s="204"/>
      <c r="EH111" s="204"/>
      <c r="EI111" s="204"/>
      <c r="EJ111" s="204"/>
      <c r="EK111" s="204"/>
      <c r="EL111" s="204"/>
      <c r="EM111" s="204"/>
      <c r="EN111" s="204"/>
      <c r="EO111" s="204"/>
      <c r="EP111" s="204"/>
      <c r="EQ111" s="204"/>
      <c r="ER111" s="204"/>
      <c r="ES111" s="204"/>
      <c r="ET111" s="204"/>
      <c r="EU111" s="204"/>
      <c r="EV111" s="204"/>
      <c r="EW111" s="204"/>
      <c r="EX111" s="204"/>
      <c r="EY111" s="204"/>
      <c r="EZ111" s="204"/>
      <c r="FA111" s="204"/>
      <c r="FB111" s="204"/>
      <c r="FC111" s="204"/>
      <c r="FD111" s="204"/>
      <c r="FE111" s="204"/>
      <c r="FF111" s="204"/>
      <c r="FG111" s="204"/>
      <c r="FH111" s="204"/>
      <c r="FI111" s="204"/>
      <c r="FJ111" s="204"/>
      <c r="FK111" s="204"/>
      <c r="FL111" s="204"/>
      <c r="FM111" s="204"/>
      <c r="FN111" s="204"/>
      <c r="FO111" s="204"/>
      <c r="FP111" s="204"/>
      <c r="FQ111" s="204"/>
      <c r="FR111" s="204"/>
      <c r="FS111" s="204"/>
      <c r="FT111" s="204"/>
      <c r="FU111" s="204"/>
      <c r="FV111" s="204"/>
      <c r="FW111" s="204"/>
      <c r="FX111" s="204"/>
      <c r="FY111" s="204"/>
      <c r="FZ111" s="204"/>
      <c r="GA111" s="204"/>
      <c r="GB111" s="204"/>
      <c r="GC111" s="204"/>
      <c r="GD111" s="204"/>
      <c r="GE111" s="204"/>
      <c r="GF111" s="204"/>
      <c r="GG111" s="204"/>
      <c r="GH111" s="204"/>
      <c r="GI111" s="204"/>
      <c r="GJ111" s="204"/>
      <c r="GK111" s="204"/>
      <c r="GL111" s="204"/>
      <c r="GM111" s="204"/>
      <c r="GN111" s="204"/>
      <c r="GO111" s="204"/>
      <c r="GP111" s="204"/>
      <c r="GQ111" s="204"/>
      <c r="GR111" s="204"/>
      <c r="GS111" s="204"/>
      <c r="GT111" s="204"/>
      <c r="GU111" s="204"/>
      <c r="GV111" s="204"/>
      <c r="GW111" s="204"/>
      <c r="GX111" s="204"/>
      <c r="GY111" s="204"/>
      <c r="GZ111" s="204"/>
      <c r="HA111" s="204"/>
      <c r="HB111" s="204"/>
      <c r="HC111" s="204"/>
      <c r="HD111" s="204"/>
      <c r="HE111" s="204"/>
      <c r="HF111" s="204"/>
      <c r="HG111" s="204"/>
      <c r="HH111" s="204"/>
      <c r="HI111" s="204"/>
      <c r="HJ111" s="204"/>
      <c r="HK111" s="204"/>
      <c r="HL111" s="204"/>
      <c r="HM111" s="204"/>
      <c r="HN111" s="204"/>
      <c r="HO111" s="204"/>
      <c r="HP111" s="204"/>
      <c r="HQ111" s="204"/>
      <c r="HR111" s="204"/>
      <c r="HS111" s="204"/>
      <c r="HT111" s="204"/>
      <c r="HU111" s="204"/>
    </row>
    <row r="112" spans="1:229" ht="12" customHeight="1" x14ac:dyDescent="0.25">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c r="AH112" s="218"/>
      <c r="AI112" s="218"/>
      <c r="AJ112" s="218"/>
      <c r="AK112" s="218"/>
      <c r="AL112" s="218"/>
      <c r="AM112" s="218"/>
      <c r="AN112" s="218"/>
      <c r="AO112" s="218"/>
      <c r="AP112" s="218"/>
      <c r="AQ112" s="218"/>
      <c r="AR112" s="218"/>
      <c r="AS112" s="218"/>
      <c r="AT112" s="218"/>
      <c r="AU112" s="218"/>
      <c r="AV112" s="203"/>
      <c r="AW112" s="203"/>
      <c r="AX112" s="203"/>
      <c r="AY112" s="203"/>
      <c r="AZ112" s="203"/>
      <c r="BA112" s="203"/>
      <c r="BB112" s="203"/>
      <c r="BC112" s="203"/>
      <c r="BD112" s="203"/>
      <c r="BE112" s="203"/>
      <c r="BF112" s="203"/>
      <c r="BG112" s="203"/>
      <c r="BH112" s="204"/>
      <c r="BI112" s="204"/>
      <c r="BJ112" s="204"/>
      <c r="BK112" s="204"/>
      <c r="BL112" s="204"/>
      <c r="BM112" s="204"/>
      <c r="BN112" s="204"/>
      <c r="BO112" s="204"/>
      <c r="BP112" s="204"/>
      <c r="BQ112" s="204"/>
      <c r="BR112" s="204"/>
      <c r="BS112" s="204"/>
      <c r="BT112" s="204"/>
      <c r="BU112" s="204"/>
      <c r="BV112" s="204"/>
      <c r="BW112" s="204"/>
      <c r="BX112" s="204"/>
      <c r="BY112" s="204"/>
      <c r="BZ112" s="204"/>
      <c r="CA112" s="204"/>
      <c r="CB112" s="204"/>
      <c r="CC112" s="204"/>
      <c r="CD112" s="204"/>
      <c r="CE112" s="204"/>
      <c r="CF112" s="204"/>
      <c r="CG112" s="204"/>
      <c r="CH112" s="204"/>
      <c r="CI112" s="204"/>
      <c r="CJ112" s="204"/>
      <c r="CK112" s="204"/>
      <c r="CL112" s="204"/>
      <c r="CM112" s="204"/>
      <c r="CN112" s="204"/>
      <c r="CO112" s="204"/>
      <c r="CP112" s="204"/>
      <c r="CQ112" s="204"/>
      <c r="CR112" s="204"/>
      <c r="CS112" s="204"/>
      <c r="CT112" s="204"/>
      <c r="CU112" s="204"/>
      <c r="CV112" s="204"/>
      <c r="CW112" s="204"/>
      <c r="CX112" s="204"/>
      <c r="CY112" s="204"/>
      <c r="CZ112" s="204"/>
      <c r="DA112" s="204"/>
      <c r="DB112" s="204"/>
      <c r="DC112" s="204"/>
      <c r="DD112" s="204"/>
      <c r="DE112" s="204"/>
      <c r="DF112" s="204"/>
      <c r="DG112" s="204"/>
      <c r="DH112" s="204"/>
      <c r="DI112" s="204"/>
      <c r="DJ112" s="204"/>
      <c r="DK112" s="204"/>
      <c r="DL112" s="204"/>
      <c r="DM112" s="204"/>
      <c r="DN112" s="204"/>
      <c r="DO112" s="204"/>
      <c r="DP112" s="204"/>
      <c r="DQ112" s="204"/>
      <c r="DR112" s="204"/>
      <c r="DS112" s="204"/>
      <c r="DT112" s="204"/>
      <c r="DU112" s="204"/>
      <c r="DV112" s="204"/>
      <c r="DW112" s="204"/>
      <c r="DX112" s="204"/>
      <c r="DY112" s="204"/>
      <c r="DZ112" s="204"/>
      <c r="EA112" s="204"/>
      <c r="EB112" s="204"/>
      <c r="EC112" s="204"/>
      <c r="ED112" s="204"/>
      <c r="EE112" s="204"/>
      <c r="EF112" s="204"/>
      <c r="EG112" s="204"/>
      <c r="EH112" s="204"/>
      <c r="EI112" s="204"/>
      <c r="EJ112" s="204"/>
      <c r="EK112" s="204"/>
      <c r="EL112" s="204"/>
      <c r="EM112" s="204"/>
      <c r="EN112" s="204"/>
      <c r="EO112" s="204"/>
      <c r="EP112" s="204"/>
      <c r="EQ112" s="204"/>
      <c r="ER112" s="204"/>
      <c r="ES112" s="204"/>
      <c r="ET112" s="204"/>
      <c r="EU112" s="204"/>
      <c r="EV112" s="204"/>
      <c r="EW112" s="204"/>
      <c r="EX112" s="204"/>
      <c r="EY112" s="204"/>
      <c r="EZ112" s="204"/>
      <c r="FA112" s="204"/>
      <c r="FB112" s="204"/>
      <c r="FC112" s="204"/>
      <c r="FD112" s="204"/>
      <c r="FE112" s="204"/>
      <c r="FF112" s="204"/>
      <c r="FG112" s="204"/>
      <c r="FH112" s="204"/>
      <c r="FI112" s="204"/>
      <c r="FJ112" s="204"/>
      <c r="FK112" s="204"/>
      <c r="FL112" s="204"/>
      <c r="FM112" s="204"/>
      <c r="FN112" s="204"/>
      <c r="FO112" s="204"/>
      <c r="FP112" s="204"/>
      <c r="FQ112" s="204"/>
      <c r="FR112" s="204"/>
      <c r="FS112" s="204"/>
      <c r="FT112" s="204"/>
      <c r="FU112" s="204"/>
      <c r="FV112" s="204"/>
      <c r="FW112" s="204"/>
      <c r="FX112" s="204"/>
      <c r="FY112" s="204"/>
      <c r="FZ112" s="204"/>
      <c r="GA112" s="204"/>
      <c r="GB112" s="204"/>
      <c r="GC112" s="204"/>
      <c r="GD112" s="204"/>
      <c r="GE112" s="204"/>
      <c r="GF112" s="204"/>
      <c r="GG112" s="204"/>
      <c r="GH112" s="204"/>
      <c r="GI112" s="204"/>
      <c r="GJ112" s="204"/>
      <c r="GK112" s="204"/>
      <c r="GL112" s="204"/>
      <c r="GM112" s="204"/>
      <c r="GN112" s="204"/>
      <c r="GO112" s="204"/>
      <c r="GP112" s="204"/>
      <c r="GQ112" s="204"/>
      <c r="GR112" s="204"/>
      <c r="GS112" s="204"/>
      <c r="GT112" s="204"/>
      <c r="GU112" s="204"/>
      <c r="GV112" s="204"/>
      <c r="GW112" s="204"/>
      <c r="GX112" s="204"/>
      <c r="GY112" s="204"/>
      <c r="GZ112" s="204"/>
      <c r="HA112" s="204"/>
      <c r="HB112" s="204"/>
      <c r="HC112" s="204"/>
      <c r="HD112" s="204"/>
      <c r="HE112" s="204"/>
      <c r="HF112" s="204"/>
      <c r="HG112" s="204"/>
      <c r="HH112" s="204"/>
      <c r="HI112" s="204"/>
      <c r="HJ112" s="204"/>
      <c r="HK112" s="204"/>
      <c r="HL112" s="204"/>
      <c r="HM112" s="204"/>
      <c r="HN112" s="204"/>
      <c r="HO112" s="204"/>
      <c r="HP112" s="204"/>
      <c r="HQ112" s="204"/>
      <c r="HR112" s="204"/>
      <c r="HS112" s="204"/>
      <c r="HT112" s="204"/>
      <c r="HU112" s="204"/>
    </row>
    <row r="113" spans="1:229" ht="12" customHeight="1" x14ac:dyDescent="0.25">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c r="AA113" s="218"/>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03"/>
      <c r="AW113" s="203"/>
      <c r="AX113" s="203"/>
      <c r="AY113" s="203"/>
      <c r="AZ113" s="203"/>
      <c r="BA113" s="203"/>
      <c r="BB113" s="203"/>
      <c r="BC113" s="203"/>
      <c r="BD113" s="203"/>
      <c r="BE113" s="203"/>
      <c r="BF113" s="203"/>
      <c r="BG113" s="203"/>
      <c r="BH113" s="204"/>
      <c r="BI113" s="204"/>
      <c r="BJ113" s="204"/>
      <c r="BK113" s="204"/>
      <c r="BL113" s="204"/>
      <c r="BM113" s="204"/>
      <c r="BN113" s="204"/>
      <c r="BO113" s="204"/>
      <c r="BP113" s="204"/>
      <c r="BQ113" s="204"/>
      <c r="BR113" s="204"/>
      <c r="BS113" s="204"/>
      <c r="BT113" s="204"/>
      <c r="BU113" s="204"/>
      <c r="BV113" s="204"/>
      <c r="BW113" s="204"/>
      <c r="BX113" s="204"/>
      <c r="BY113" s="204"/>
      <c r="BZ113" s="204"/>
      <c r="CA113" s="204"/>
      <c r="CB113" s="204"/>
      <c r="CC113" s="204"/>
      <c r="CD113" s="204"/>
      <c r="CE113" s="204"/>
      <c r="CF113" s="204"/>
      <c r="CG113" s="204"/>
      <c r="CH113" s="204"/>
      <c r="CI113" s="204"/>
      <c r="CJ113" s="204"/>
      <c r="CK113" s="204"/>
      <c r="CL113" s="204"/>
      <c r="CM113" s="204"/>
      <c r="CN113" s="204"/>
      <c r="CO113" s="204"/>
      <c r="CP113" s="204"/>
      <c r="CQ113" s="204"/>
      <c r="CR113" s="204"/>
      <c r="CS113" s="204"/>
      <c r="CT113" s="204"/>
      <c r="CU113" s="204"/>
      <c r="CV113" s="204"/>
      <c r="CW113" s="204"/>
      <c r="CX113" s="204"/>
      <c r="CY113" s="204"/>
      <c r="CZ113" s="204"/>
      <c r="DA113" s="204"/>
      <c r="DB113" s="204"/>
      <c r="DC113" s="204"/>
      <c r="DD113" s="204"/>
      <c r="DE113" s="204"/>
      <c r="DF113" s="204"/>
      <c r="DG113" s="204"/>
      <c r="DH113" s="204"/>
      <c r="DI113" s="204"/>
      <c r="DJ113" s="204"/>
      <c r="DK113" s="204"/>
      <c r="DL113" s="204"/>
      <c r="DM113" s="204"/>
      <c r="DN113" s="204"/>
      <c r="DO113" s="204"/>
      <c r="DP113" s="204"/>
      <c r="DQ113" s="204"/>
      <c r="DR113" s="204"/>
      <c r="DS113" s="204"/>
      <c r="DT113" s="204"/>
      <c r="DU113" s="204"/>
      <c r="DV113" s="204"/>
      <c r="DW113" s="204"/>
      <c r="DX113" s="204"/>
      <c r="DY113" s="204"/>
      <c r="DZ113" s="204"/>
      <c r="EA113" s="204"/>
      <c r="EB113" s="204"/>
      <c r="EC113" s="204"/>
      <c r="ED113" s="204"/>
      <c r="EE113" s="204"/>
      <c r="EF113" s="204"/>
      <c r="EG113" s="204"/>
      <c r="EH113" s="204"/>
      <c r="EI113" s="204"/>
      <c r="EJ113" s="204"/>
      <c r="EK113" s="204"/>
      <c r="EL113" s="204"/>
      <c r="EM113" s="204"/>
      <c r="EN113" s="204"/>
      <c r="EO113" s="204"/>
      <c r="EP113" s="204"/>
      <c r="EQ113" s="204"/>
      <c r="ER113" s="204"/>
      <c r="ES113" s="204"/>
      <c r="ET113" s="204"/>
      <c r="EU113" s="204"/>
      <c r="EV113" s="204"/>
      <c r="EW113" s="204"/>
      <c r="EX113" s="204"/>
      <c r="EY113" s="204"/>
      <c r="EZ113" s="204"/>
      <c r="FA113" s="204"/>
      <c r="FB113" s="204"/>
      <c r="FC113" s="204"/>
      <c r="FD113" s="204"/>
      <c r="FE113" s="204"/>
      <c r="FF113" s="204"/>
      <c r="FG113" s="204"/>
      <c r="FH113" s="204"/>
      <c r="FI113" s="204"/>
      <c r="FJ113" s="204"/>
      <c r="FK113" s="204"/>
      <c r="FL113" s="204"/>
      <c r="FM113" s="204"/>
      <c r="FN113" s="204"/>
      <c r="FO113" s="204"/>
      <c r="FP113" s="204"/>
      <c r="FQ113" s="204"/>
      <c r="FR113" s="204"/>
      <c r="FS113" s="204"/>
      <c r="FT113" s="204"/>
      <c r="FU113" s="204"/>
      <c r="FV113" s="204"/>
      <c r="FW113" s="204"/>
      <c r="FX113" s="204"/>
      <c r="FY113" s="204"/>
      <c r="FZ113" s="204"/>
      <c r="GA113" s="204"/>
      <c r="GB113" s="204"/>
      <c r="GC113" s="204"/>
      <c r="GD113" s="204"/>
      <c r="GE113" s="204"/>
      <c r="GF113" s="204"/>
      <c r="GG113" s="204"/>
      <c r="GH113" s="204"/>
      <c r="GI113" s="204"/>
      <c r="GJ113" s="204"/>
      <c r="GK113" s="204"/>
      <c r="GL113" s="204"/>
      <c r="GM113" s="204"/>
      <c r="GN113" s="204"/>
      <c r="GO113" s="204"/>
      <c r="GP113" s="204"/>
      <c r="GQ113" s="204"/>
      <c r="GR113" s="204"/>
      <c r="GS113" s="204"/>
      <c r="GT113" s="204"/>
      <c r="GU113" s="204"/>
      <c r="GV113" s="204"/>
      <c r="GW113" s="204"/>
      <c r="GX113" s="204"/>
      <c r="GY113" s="204"/>
      <c r="GZ113" s="204"/>
      <c r="HA113" s="204"/>
      <c r="HB113" s="204"/>
      <c r="HC113" s="204"/>
      <c r="HD113" s="204"/>
      <c r="HE113" s="204"/>
      <c r="HF113" s="204"/>
      <c r="HG113" s="204"/>
      <c r="HH113" s="204"/>
      <c r="HI113" s="204"/>
      <c r="HJ113" s="204"/>
      <c r="HK113" s="204"/>
      <c r="HL113" s="204"/>
      <c r="HM113" s="204"/>
      <c r="HN113" s="204"/>
      <c r="HO113" s="204"/>
      <c r="HP113" s="204"/>
      <c r="HQ113" s="204"/>
      <c r="HR113" s="204"/>
      <c r="HS113" s="204"/>
      <c r="HT113" s="204"/>
      <c r="HU113" s="204"/>
    </row>
    <row r="114" spans="1:229" ht="12" customHeight="1" x14ac:dyDescent="0.25">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c r="AA114" s="218"/>
      <c r="AB114" s="218"/>
      <c r="AC114" s="218"/>
      <c r="AD114" s="218"/>
      <c r="AE114" s="218"/>
      <c r="AF114" s="218"/>
      <c r="AG114" s="218"/>
      <c r="AH114" s="218"/>
      <c r="AI114" s="218"/>
      <c r="AJ114" s="218"/>
      <c r="AK114" s="218"/>
      <c r="AL114" s="218"/>
      <c r="AM114" s="218"/>
      <c r="AN114" s="218"/>
      <c r="AO114" s="218"/>
      <c r="AP114" s="218"/>
      <c r="AQ114" s="218"/>
      <c r="AR114" s="218"/>
      <c r="AS114" s="218"/>
      <c r="AT114" s="218"/>
      <c r="AU114" s="218"/>
      <c r="AV114" s="203"/>
      <c r="AW114" s="203"/>
      <c r="AX114" s="203"/>
      <c r="AY114" s="203"/>
      <c r="AZ114" s="203"/>
      <c r="BA114" s="203"/>
      <c r="BB114" s="203"/>
      <c r="BC114" s="203"/>
      <c r="BD114" s="203"/>
      <c r="BE114" s="203"/>
      <c r="BF114" s="203"/>
      <c r="BG114" s="203"/>
      <c r="BH114" s="204"/>
      <c r="BI114" s="204"/>
      <c r="BJ114" s="204"/>
      <c r="BK114" s="204"/>
      <c r="BL114" s="204"/>
      <c r="BM114" s="204"/>
      <c r="BN114" s="204"/>
      <c r="BO114" s="204"/>
      <c r="BP114" s="204"/>
      <c r="BQ114" s="204"/>
      <c r="BR114" s="204"/>
      <c r="BS114" s="204"/>
      <c r="BT114" s="204"/>
      <c r="BU114" s="204"/>
      <c r="BV114" s="204"/>
      <c r="BW114" s="204"/>
      <c r="BX114" s="204"/>
      <c r="BY114" s="204"/>
      <c r="BZ114" s="204"/>
      <c r="CA114" s="204"/>
      <c r="CB114" s="204"/>
      <c r="CC114" s="204"/>
      <c r="CD114" s="204"/>
      <c r="CE114" s="204"/>
      <c r="CF114" s="204"/>
      <c r="CG114" s="204"/>
      <c r="CH114" s="204"/>
      <c r="CI114" s="204"/>
      <c r="CJ114" s="204"/>
      <c r="CK114" s="204"/>
      <c r="CL114" s="204"/>
      <c r="CM114" s="204"/>
      <c r="CN114" s="204"/>
      <c r="CO114" s="204"/>
      <c r="CP114" s="204"/>
      <c r="CQ114" s="204"/>
      <c r="CR114" s="204"/>
      <c r="CS114" s="204"/>
      <c r="CT114" s="204"/>
      <c r="CU114" s="204"/>
      <c r="CV114" s="204"/>
      <c r="CW114" s="204"/>
      <c r="CX114" s="204"/>
      <c r="CY114" s="204"/>
      <c r="CZ114" s="204"/>
      <c r="DA114" s="204"/>
      <c r="DB114" s="204"/>
      <c r="DC114" s="204"/>
      <c r="DD114" s="204"/>
      <c r="DE114" s="204"/>
      <c r="DF114" s="204"/>
      <c r="DG114" s="204"/>
      <c r="DH114" s="204"/>
      <c r="DI114" s="204"/>
      <c r="DJ114" s="204"/>
      <c r="DK114" s="204"/>
      <c r="DL114" s="204"/>
      <c r="DM114" s="204"/>
      <c r="DN114" s="204"/>
      <c r="DO114" s="204"/>
      <c r="DP114" s="204"/>
      <c r="DQ114" s="204"/>
      <c r="DR114" s="204"/>
      <c r="DS114" s="204"/>
      <c r="DT114" s="204"/>
      <c r="DU114" s="204"/>
      <c r="DV114" s="204"/>
      <c r="DW114" s="204"/>
      <c r="DX114" s="204"/>
      <c r="DY114" s="204"/>
      <c r="DZ114" s="204"/>
      <c r="EA114" s="204"/>
      <c r="EB114" s="204"/>
      <c r="EC114" s="204"/>
      <c r="ED114" s="204"/>
      <c r="EE114" s="204"/>
      <c r="EF114" s="204"/>
      <c r="EG114" s="204"/>
      <c r="EH114" s="204"/>
      <c r="EI114" s="204"/>
      <c r="EJ114" s="204"/>
      <c r="EK114" s="204"/>
      <c r="EL114" s="204"/>
      <c r="EM114" s="204"/>
      <c r="EN114" s="204"/>
      <c r="EO114" s="204"/>
      <c r="EP114" s="204"/>
      <c r="EQ114" s="204"/>
      <c r="ER114" s="204"/>
      <c r="ES114" s="204"/>
      <c r="ET114" s="204"/>
      <c r="EU114" s="204"/>
      <c r="EV114" s="204"/>
      <c r="EW114" s="204"/>
      <c r="EX114" s="204"/>
      <c r="EY114" s="204"/>
      <c r="EZ114" s="204"/>
      <c r="FA114" s="204"/>
      <c r="FB114" s="204"/>
      <c r="FC114" s="204"/>
      <c r="FD114" s="204"/>
      <c r="FE114" s="204"/>
      <c r="FF114" s="204"/>
      <c r="FG114" s="204"/>
      <c r="FH114" s="204"/>
      <c r="FI114" s="204"/>
      <c r="FJ114" s="204"/>
      <c r="FK114" s="204"/>
      <c r="FL114" s="204"/>
      <c r="FM114" s="204"/>
      <c r="FN114" s="204"/>
      <c r="FO114" s="204"/>
      <c r="FP114" s="204"/>
      <c r="FQ114" s="204"/>
      <c r="FR114" s="204"/>
      <c r="FS114" s="204"/>
      <c r="FT114" s="204"/>
      <c r="FU114" s="204"/>
      <c r="FV114" s="204"/>
      <c r="FW114" s="204"/>
      <c r="FX114" s="204"/>
      <c r="FY114" s="204"/>
      <c r="FZ114" s="204"/>
      <c r="GA114" s="204"/>
      <c r="GB114" s="204"/>
      <c r="GC114" s="204"/>
      <c r="GD114" s="204"/>
      <c r="GE114" s="204"/>
      <c r="GF114" s="204"/>
      <c r="GG114" s="204"/>
      <c r="GH114" s="204"/>
      <c r="GI114" s="204"/>
      <c r="GJ114" s="204"/>
      <c r="GK114" s="204"/>
      <c r="GL114" s="204"/>
      <c r="GM114" s="204"/>
      <c r="GN114" s="204"/>
      <c r="GO114" s="204"/>
      <c r="GP114" s="204"/>
      <c r="GQ114" s="204"/>
      <c r="GR114" s="204"/>
      <c r="GS114" s="204"/>
      <c r="GT114" s="204"/>
      <c r="GU114" s="204"/>
      <c r="GV114" s="204"/>
      <c r="GW114" s="204"/>
      <c r="GX114" s="204"/>
      <c r="GY114" s="204"/>
      <c r="GZ114" s="204"/>
      <c r="HA114" s="204"/>
      <c r="HB114" s="204"/>
      <c r="HC114" s="204"/>
      <c r="HD114" s="204"/>
      <c r="HE114" s="204"/>
      <c r="HF114" s="204"/>
      <c r="HG114" s="204"/>
      <c r="HH114" s="204"/>
      <c r="HI114" s="204"/>
      <c r="HJ114" s="204"/>
      <c r="HK114" s="204"/>
      <c r="HL114" s="204"/>
      <c r="HM114" s="204"/>
      <c r="HN114" s="204"/>
      <c r="HO114" s="204"/>
      <c r="HP114" s="204"/>
      <c r="HQ114" s="204"/>
      <c r="HR114" s="204"/>
      <c r="HS114" s="204"/>
      <c r="HT114" s="204"/>
      <c r="HU114" s="204"/>
    </row>
    <row r="115" spans="1:229" ht="12" customHeight="1" x14ac:dyDescent="0.25">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c r="AB115" s="218"/>
      <c r="AC115" s="218"/>
      <c r="AD115" s="218"/>
      <c r="AE115" s="218"/>
      <c r="AF115" s="218"/>
      <c r="AG115" s="218"/>
      <c r="AH115" s="218"/>
      <c r="AI115" s="218"/>
      <c r="AJ115" s="218"/>
      <c r="AK115" s="218"/>
      <c r="AL115" s="218"/>
      <c r="AM115" s="218"/>
      <c r="AN115" s="218"/>
      <c r="AO115" s="218"/>
      <c r="AP115" s="218"/>
      <c r="AQ115" s="218"/>
      <c r="AR115" s="218"/>
      <c r="AS115" s="218"/>
      <c r="AT115" s="218"/>
      <c r="AU115" s="218"/>
      <c r="AV115" s="203"/>
      <c r="AW115" s="203"/>
      <c r="AX115" s="203"/>
      <c r="AY115" s="203"/>
      <c r="AZ115" s="203"/>
      <c r="BA115" s="203"/>
      <c r="BB115" s="203"/>
      <c r="BC115" s="203"/>
      <c r="BD115" s="203"/>
      <c r="BE115" s="203"/>
      <c r="BF115" s="203"/>
      <c r="BG115" s="203"/>
      <c r="BH115" s="204"/>
      <c r="BI115" s="204"/>
      <c r="BJ115" s="204"/>
      <c r="BK115" s="204"/>
      <c r="BL115" s="204"/>
      <c r="BM115" s="204"/>
      <c r="BN115" s="204"/>
      <c r="BO115" s="204"/>
      <c r="BP115" s="204"/>
      <c r="BQ115" s="204"/>
      <c r="BR115" s="204"/>
      <c r="BS115" s="204"/>
      <c r="BT115" s="204"/>
      <c r="BU115" s="204"/>
      <c r="BV115" s="204"/>
      <c r="BW115" s="204"/>
      <c r="BX115" s="204"/>
      <c r="BY115" s="204"/>
      <c r="BZ115" s="204"/>
      <c r="CA115" s="204"/>
      <c r="CB115" s="204"/>
      <c r="CC115" s="204"/>
      <c r="CD115" s="204"/>
      <c r="CE115" s="204"/>
      <c r="CF115" s="204"/>
      <c r="CG115" s="204"/>
      <c r="CH115" s="204"/>
      <c r="CI115" s="204"/>
      <c r="CJ115" s="204"/>
      <c r="CK115" s="204"/>
      <c r="CL115" s="204"/>
      <c r="CM115" s="204"/>
      <c r="CN115" s="204"/>
      <c r="CO115" s="204"/>
      <c r="CP115" s="204"/>
      <c r="CQ115" s="204"/>
      <c r="CR115" s="204"/>
      <c r="CS115" s="204"/>
      <c r="CT115" s="204"/>
      <c r="CU115" s="204"/>
      <c r="CV115" s="204"/>
      <c r="CW115" s="204"/>
      <c r="CX115" s="204"/>
      <c r="CY115" s="204"/>
      <c r="CZ115" s="204"/>
      <c r="DA115" s="204"/>
      <c r="DB115" s="204"/>
      <c r="DC115" s="204"/>
      <c r="DD115" s="204"/>
      <c r="DE115" s="204"/>
      <c r="DF115" s="204"/>
      <c r="DG115" s="204"/>
      <c r="DH115" s="204"/>
      <c r="DI115" s="204"/>
      <c r="DJ115" s="204"/>
      <c r="DK115" s="204"/>
      <c r="DL115" s="204"/>
      <c r="DM115" s="204"/>
      <c r="DN115" s="204"/>
      <c r="DO115" s="204"/>
      <c r="DP115" s="204"/>
      <c r="DQ115" s="204"/>
      <c r="DR115" s="204"/>
      <c r="DS115" s="204"/>
      <c r="DT115" s="204"/>
      <c r="DU115" s="204"/>
      <c r="DV115" s="204"/>
      <c r="DW115" s="204"/>
      <c r="DX115" s="204"/>
      <c r="DY115" s="204"/>
      <c r="DZ115" s="204"/>
      <c r="EA115" s="204"/>
      <c r="EB115" s="204"/>
      <c r="EC115" s="204"/>
      <c r="ED115" s="204"/>
      <c r="EE115" s="204"/>
      <c r="EF115" s="204"/>
      <c r="EG115" s="204"/>
      <c r="EH115" s="204"/>
      <c r="EI115" s="204"/>
      <c r="EJ115" s="204"/>
      <c r="EK115" s="204"/>
      <c r="EL115" s="204"/>
      <c r="EM115" s="204"/>
      <c r="EN115" s="204"/>
      <c r="EO115" s="204"/>
      <c r="EP115" s="204"/>
      <c r="EQ115" s="204"/>
      <c r="ER115" s="204"/>
      <c r="ES115" s="204"/>
      <c r="ET115" s="204"/>
      <c r="EU115" s="204"/>
      <c r="EV115" s="204"/>
      <c r="EW115" s="204"/>
      <c r="EX115" s="204"/>
      <c r="EY115" s="204"/>
      <c r="EZ115" s="204"/>
      <c r="FA115" s="204"/>
      <c r="FB115" s="204"/>
      <c r="FC115" s="204"/>
      <c r="FD115" s="204"/>
      <c r="FE115" s="204"/>
      <c r="FF115" s="204"/>
      <c r="FG115" s="204"/>
      <c r="FH115" s="204"/>
      <c r="FI115" s="204"/>
      <c r="FJ115" s="204"/>
      <c r="FK115" s="204"/>
      <c r="FL115" s="204"/>
      <c r="FM115" s="204"/>
      <c r="FN115" s="204"/>
      <c r="FO115" s="204"/>
      <c r="FP115" s="204"/>
      <c r="FQ115" s="204"/>
      <c r="FR115" s="204"/>
      <c r="FS115" s="204"/>
      <c r="FT115" s="204"/>
      <c r="FU115" s="204"/>
      <c r="FV115" s="204"/>
      <c r="FW115" s="204"/>
      <c r="FX115" s="204"/>
      <c r="FY115" s="204"/>
      <c r="FZ115" s="204"/>
      <c r="GA115" s="204"/>
      <c r="GB115" s="204"/>
      <c r="GC115" s="204"/>
      <c r="GD115" s="204"/>
      <c r="GE115" s="204"/>
      <c r="GF115" s="204"/>
      <c r="GG115" s="204"/>
      <c r="GH115" s="204"/>
      <c r="GI115" s="204"/>
      <c r="GJ115" s="204"/>
      <c r="GK115" s="204"/>
      <c r="GL115" s="204"/>
      <c r="GM115" s="204"/>
      <c r="GN115" s="204"/>
      <c r="GO115" s="204"/>
      <c r="GP115" s="204"/>
      <c r="GQ115" s="204"/>
      <c r="GR115" s="204"/>
      <c r="GS115" s="204"/>
      <c r="GT115" s="204"/>
      <c r="GU115" s="204"/>
      <c r="GV115" s="204"/>
      <c r="GW115" s="204"/>
      <c r="GX115" s="204"/>
      <c r="GY115" s="204"/>
      <c r="GZ115" s="204"/>
      <c r="HA115" s="204"/>
      <c r="HB115" s="204"/>
      <c r="HC115" s="204"/>
      <c r="HD115" s="204"/>
      <c r="HE115" s="204"/>
      <c r="HF115" s="204"/>
      <c r="HG115" s="204"/>
      <c r="HH115" s="204"/>
      <c r="HI115" s="204"/>
      <c r="HJ115" s="204"/>
      <c r="HK115" s="204"/>
      <c r="HL115" s="204"/>
      <c r="HM115" s="204"/>
      <c r="HN115" s="204"/>
      <c r="HO115" s="204"/>
      <c r="HP115" s="204"/>
      <c r="HQ115" s="204"/>
      <c r="HR115" s="204"/>
      <c r="HS115" s="204"/>
      <c r="HT115" s="204"/>
      <c r="HU115" s="204"/>
    </row>
    <row r="116" spans="1:229" ht="12" customHeight="1" x14ac:dyDescent="0.25">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c r="AA116" s="218"/>
      <c r="AB116" s="218"/>
      <c r="AC116" s="218"/>
      <c r="AD116" s="218"/>
      <c r="AE116" s="218"/>
      <c r="AF116" s="218"/>
      <c r="AG116" s="218"/>
      <c r="AH116" s="218"/>
      <c r="AI116" s="218"/>
      <c r="AJ116" s="218"/>
      <c r="AK116" s="218"/>
      <c r="AL116" s="218"/>
      <c r="AM116" s="218"/>
      <c r="AN116" s="218"/>
      <c r="AO116" s="218"/>
      <c r="AP116" s="218"/>
      <c r="AQ116" s="218"/>
      <c r="AR116" s="218"/>
      <c r="AS116" s="218"/>
      <c r="AT116" s="218"/>
      <c r="AU116" s="218"/>
      <c r="AV116" s="203"/>
      <c r="AW116" s="203"/>
      <c r="AX116" s="203"/>
      <c r="AY116" s="203"/>
      <c r="AZ116" s="203"/>
      <c r="BA116" s="203"/>
      <c r="BB116" s="203"/>
      <c r="BC116" s="203"/>
      <c r="BD116" s="203"/>
      <c r="BE116" s="203"/>
      <c r="BF116" s="203"/>
      <c r="BG116" s="203"/>
      <c r="BH116" s="204"/>
      <c r="BI116" s="204"/>
      <c r="BJ116" s="204"/>
      <c r="BK116" s="204"/>
      <c r="BL116" s="204"/>
      <c r="BM116" s="204"/>
      <c r="BN116" s="204"/>
      <c r="BO116" s="204"/>
      <c r="BP116" s="204"/>
      <c r="BQ116" s="204"/>
      <c r="BR116" s="204"/>
      <c r="BS116" s="204"/>
      <c r="BT116" s="204"/>
      <c r="BU116" s="204"/>
      <c r="BV116" s="204"/>
      <c r="BW116" s="204"/>
      <c r="BX116" s="204"/>
      <c r="BY116" s="204"/>
      <c r="BZ116" s="204"/>
      <c r="CA116" s="204"/>
      <c r="CB116" s="204"/>
      <c r="CC116" s="204"/>
      <c r="CD116" s="204"/>
      <c r="CE116" s="204"/>
      <c r="CF116" s="204"/>
      <c r="CG116" s="204"/>
      <c r="CH116" s="204"/>
      <c r="CI116" s="204"/>
      <c r="CJ116" s="204"/>
      <c r="CK116" s="204"/>
      <c r="CL116" s="204"/>
      <c r="CM116" s="204"/>
      <c r="CN116" s="204"/>
      <c r="CO116" s="204"/>
      <c r="CP116" s="204"/>
      <c r="CQ116" s="204"/>
      <c r="CR116" s="204"/>
      <c r="CS116" s="204"/>
      <c r="CT116" s="204"/>
      <c r="CU116" s="204"/>
      <c r="CV116" s="204"/>
      <c r="CW116" s="204"/>
      <c r="CX116" s="204"/>
      <c r="CY116" s="204"/>
      <c r="CZ116" s="204"/>
      <c r="DA116" s="204"/>
      <c r="DB116" s="204"/>
      <c r="DC116" s="204"/>
      <c r="DD116" s="204"/>
      <c r="DE116" s="204"/>
      <c r="DF116" s="204"/>
      <c r="DG116" s="204"/>
      <c r="DH116" s="204"/>
      <c r="DI116" s="204"/>
      <c r="DJ116" s="204"/>
      <c r="DK116" s="204"/>
      <c r="DL116" s="204"/>
      <c r="DM116" s="204"/>
      <c r="DN116" s="204"/>
      <c r="DO116" s="204"/>
      <c r="DP116" s="204"/>
      <c r="DQ116" s="204"/>
      <c r="DR116" s="204"/>
      <c r="DS116" s="204"/>
      <c r="DT116" s="204"/>
      <c r="DU116" s="204"/>
      <c r="DV116" s="204"/>
      <c r="DW116" s="204"/>
      <c r="DX116" s="204"/>
      <c r="DY116" s="204"/>
      <c r="DZ116" s="204"/>
      <c r="EA116" s="204"/>
      <c r="EB116" s="204"/>
      <c r="EC116" s="204"/>
      <c r="ED116" s="204"/>
      <c r="EE116" s="204"/>
      <c r="EF116" s="204"/>
      <c r="EG116" s="204"/>
      <c r="EH116" s="204"/>
      <c r="EI116" s="204"/>
      <c r="EJ116" s="204"/>
      <c r="EK116" s="204"/>
      <c r="EL116" s="204"/>
      <c r="EM116" s="204"/>
      <c r="EN116" s="204"/>
      <c r="EO116" s="204"/>
      <c r="EP116" s="204"/>
      <c r="EQ116" s="204"/>
      <c r="ER116" s="204"/>
      <c r="ES116" s="204"/>
      <c r="ET116" s="204"/>
      <c r="EU116" s="204"/>
      <c r="EV116" s="204"/>
      <c r="EW116" s="204"/>
      <c r="EX116" s="204"/>
      <c r="EY116" s="204"/>
      <c r="EZ116" s="204"/>
      <c r="FA116" s="204"/>
      <c r="FB116" s="204"/>
      <c r="FC116" s="204"/>
      <c r="FD116" s="204"/>
      <c r="FE116" s="204"/>
      <c r="FF116" s="204"/>
      <c r="FG116" s="204"/>
      <c r="FH116" s="204"/>
      <c r="FI116" s="204"/>
      <c r="FJ116" s="204"/>
      <c r="FK116" s="204"/>
      <c r="FL116" s="204"/>
      <c r="FM116" s="204"/>
      <c r="FN116" s="204"/>
      <c r="FO116" s="204"/>
      <c r="FP116" s="204"/>
      <c r="FQ116" s="204"/>
      <c r="FR116" s="204"/>
      <c r="FS116" s="204"/>
      <c r="FT116" s="204"/>
      <c r="FU116" s="204"/>
      <c r="FV116" s="204"/>
      <c r="FW116" s="204"/>
      <c r="FX116" s="204"/>
      <c r="FY116" s="204"/>
      <c r="FZ116" s="204"/>
      <c r="GA116" s="204"/>
      <c r="GB116" s="204"/>
      <c r="GC116" s="204"/>
      <c r="GD116" s="204"/>
      <c r="GE116" s="204"/>
      <c r="GF116" s="204"/>
      <c r="GG116" s="204"/>
      <c r="GH116" s="204"/>
      <c r="GI116" s="204"/>
      <c r="GJ116" s="204"/>
      <c r="GK116" s="204"/>
      <c r="GL116" s="204"/>
      <c r="GM116" s="204"/>
      <c r="GN116" s="204"/>
      <c r="GO116" s="204"/>
      <c r="GP116" s="204"/>
      <c r="GQ116" s="204"/>
      <c r="GR116" s="204"/>
      <c r="GS116" s="204"/>
      <c r="GT116" s="204"/>
      <c r="GU116" s="204"/>
      <c r="GV116" s="204"/>
      <c r="GW116" s="204"/>
      <c r="GX116" s="204"/>
      <c r="GY116" s="204"/>
      <c r="GZ116" s="204"/>
      <c r="HA116" s="204"/>
      <c r="HB116" s="204"/>
      <c r="HC116" s="204"/>
      <c r="HD116" s="204"/>
      <c r="HE116" s="204"/>
      <c r="HF116" s="204"/>
      <c r="HG116" s="204"/>
      <c r="HH116" s="204"/>
      <c r="HI116" s="204"/>
      <c r="HJ116" s="204"/>
      <c r="HK116" s="204"/>
      <c r="HL116" s="204"/>
      <c r="HM116" s="204"/>
      <c r="HN116" s="204"/>
      <c r="HO116" s="204"/>
      <c r="HP116" s="204"/>
      <c r="HQ116" s="204"/>
      <c r="HR116" s="204"/>
      <c r="HS116" s="204"/>
      <c r="HT116" s="204"/>
      <c r="HU116" s="204"/>
    </row>
    <row r="117" spans="1:229" ht="12" customHeight="1" x14ac:dyDescent="0.25">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8"/>
      <c r="AC117" s="218"/>
      <c r="AD117" s="218"/>
      <c r="AE117" s="218"/>
      <c r="AF117" s="218"/>
      <c r="AG117" s="218"/>
      <c r="AH117" s="218"/>
      <c r="AI117" s="218"/>
      <c r="AJ117" s="218"/>
      <c r="AK117" s="218"/>
      <c r="AL117" s="218"/>
      <c r="AM117" s="218"/>
      <c r="AN117" s="218"/>
      <c r="AO117" s="218"/>
      <c r="AP117" s="218"/>
      <c r="AQ117" s="218"/>
      <c r="AR117" s="218"/>
      <c r="AS117" s="218"/>
      <c r="AT117" s="218"/>
      <c r="AU117" s="218"/>
      <c r="AV117" s="203"/>
      <c r="AW117" s="203"/>
      <c r="AX117" s="203"/>
      <c r="AY117" s="203"/>
      <c r="AZ117" s="203"/>
      <c r="BA117" s="203"/>
      <c r="BB117" s="203"/>
      <c r="BC117" s="203"/>
      <c r="BD117" s="203"/>
      <c r="BE117" s="203"/>
      <c r="BF117" s="203"/>
      <c r="BG117" s="203"/>
      <c r="BH117" s="204"/>
      <c r="BI117" s="204"/>
      <c r="BJ117" s="204"/>
      <c r="BK117" s="204"/>
      <c r="BL117" s="204"/>
      <c r="BM117" s="204"/>
      <c r="BN117" s="204"/>
      <c r="BO117" s="204"/>
      <c r="BP117" s="204"/>
      <c r="BQ117" s="204"/>
      <c r="BR117" s="204"/>
      <c r="BS117" s="204"/>
      <c r="BT117" s="204"/>
      <c r="BU117" s="204"/>
      <c r="BV117" s="204"/>
      <c r="BW117" s="204"/>
      <c r="BX117" s="204"/>
      <c r="BY117" s="204"/>
      <c r="BZ117" s="204"/>
      <c r="CA117" s="204"/>
      <c r="CB117" s="204"/>
      <c r="CC117" s="204"/>
      <c r="CD117" s="204"/>
      <c r="CE117" s="204"/>
      <c r="CF117" s="204"/>
      <c r="CG117" s="204"/>
      <c r="CH117" s="204"/>
      <c r="CI117" s="204"/>
      <c r="CJ117" s="204"/>
      <c r="CK117" s="204"/>
      <c r="CL117" s="204"/>
      <c r="CM117" s="204"/>
      <c r="CN117" s="204"/>
      <c r="CO117" s="204"/>
      <c r="CP117" s="204"/>
      <c r="CQ117" s="204"/>
      <c r="CR117" s="204"/>
      <c r="CS117" s="204"/>
      <c r="CT117" s="204"/>
      <c r="CU117" s="204"/>
      <c r="CV117" s="204"/>
      <c r="CW117" s="204"/>
      <c r="CX117" s="204"/>
      <c r="CY117" s="204"/>
      <c r="CZ117" s="204"/>
      <c r="DA117" s="204"/>
      <c r="DB117" s="204"/>
      <c r="DC117" s="204"/>
      <c r="DD117" s="204"/>
      <c r="DE117" s="204"/>
      <c r="DF117" s="204"/>
      <c r="DG117" s="204"/>
      <c r="DH117" s="204"/>
      <c r="DI117" s="204"/>
      <c r="DJ117" s="204"/>
      <c r="DK117" s="204"/>
      <c r="DL117" s="204"/>
      <c r="DM117" s="204"/>
      <c r="DN117" s="204"/>
      <c r="DO117" s="204"/>
      <c r="DP117" s="204"/>
      <c r="DQ117" s="204"/>
      <c r="DR117" s="204"/>
      <c r="DS117" s="204"/>
      <c r="DT117" s="204"/>
      <c r="DU117" s="204"/>
      <c r="DV117" s="204"/>
      <c r="DW117" s="204"/>
      <c r="DX117" s="204"/>
      <c r="DY117" s="204"/>
      <c r="DZ117" s="204"/>
      <c r="EA117" s="204"/>
      <c r="EB117" s="204"/>
      <c r="EC117" s="204"/>
      <c r="ED117" s="204"/>
      <c r="EE117" s="204"/>
      <c r="EF117" s="204"/>
      <c r="EG117" s="204"/>
      <c r="EH117" s="204"/>
      <c r="EI117" s="204"/>
      <c r="EJ117" s="204"/>
      <c r="EK117" s="204"/>
      <c r="EL117" s="204"/>
      <c r="EM117" s="204"/>
      <c r="EN117" s="204"/>
      <c r="EO117" s="204"/>
      <c r="EP117" s="204"/>
      <c r="EQ117" s="204"/>
      <c r="ER117" s="204"/>
      <c r="ES117" s="204"/>
      <c r="ET117" s="204"/>
      <c r="EU117" s="204"/>
      <c r="EV117" s="204"/>
      <c r="EW117" s="204"/>
      <c r="EX117" s="204"/>
      <c r="EY117" s="204"/>
      <c r="EZ117" s="204"/>
      <c r="FA117" s="204"/>
      <c r="FB117" s="204"/>
      <c r="FC117" s="204"/>
      <c r="FD117" s="204"/>
      <c r="FE117" s="204"/>
      <c r="FF117" s="204"/>
      <c r="FG117" s="204"/>
      <c r="FH117" s="204"/>
      <c r="FI117" s="204"/>
      <c r="FJ117" s="204"/>
      <c r="FK117" s="204"/>
      <c r="FL117" s="204"/>
      <c r="FM117" s="204"/>
      <c r="FN117" s="204"/>
      <c r="FO117" s="204"/>
      <c r="FP117" s="204"/>
      <c r="FQ117" s="204"/>
      <c r="FR117" s="204"/>
      <c r="FS117" s="204"/>
      <c r="FT117" s="204"/>
      <c r="FU117" s="204"/>
      <c r="FV117" s="204"/>
      <c r="FW117" s="204"/>
      <c r="FX117" s="204"/>
      <c r="FY117" s="204"/>
      <c r="FZ117" s="204"/>
      <c r="GA117" s="204"/>
      <c r="GB117" s="204"/>
      <c r="GC117" s="204"/>
      <c r="GD117" s="204"/>
      <c r="GE117" s="204"/>
      <c r="GF117" s="204"/>
      <c r="GG117" s="204"/>
      <c r="GH117" s="204"/>
      <c r="GI117" s="204"/>
      <c r="GJ117" s="204"/>
      <c r="GK117" s="204"/>
      <c r="GL117" s="204"/>
      <c r="GM117" s="204"/>
      <c r="GN117" s="204"/>
      <c r="GO117" s="204"/>
      <c r="GP117" s="204"/>
      <c r="GQ117" s="204"/>
      <c r="GR117" s="204"/>
      <c r="GS117" s="204"/>
      <c r="GT117" s="204"/>
      <c r="GU117" s="204"/>
      <c r="GV117" s="204"/>
      <c r="GW117" s="204"/>
      <c r="GX117" s="204"/>
      <c r="GY117" s="204"/>
      <c r="GZ117" s="204"/>
      <c r="HA117" s="204"/>
      <c r="HB117" s="204"/>
      <c r="HC117" s="204"/>
      <c r="HD117" s="204"/>
      <c r="HE117" s="204"/>
      <c r="HF117" s="204"/>
      <c r="HG117" s="204"/>
      <c r="HH117" s="204"/>
      <c r="HI117" s="204"/>
      <c r="HJ117" s="204"/>
      <c r="HK117" s="204"/>
      <c r="HL117" s="204"/>
      <c r="HM117" s="204"/>
      <c r="HN117" s="204"/>
      <c r="HO117" s="204"/>
      <c r="HP117" s="204"/>
      <c r="HQ117" s="204"/>
      <c r="HR117" s="204"/>
      <c r="HS117" s="204"/>
      <c r="HT117" s="204"/>
      <c r="HU117" s="204"/>
    </row>
    <row r="118" spans="1:229" ht="12" customHeight="1" x14ac:dyDescent="0.25">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218"/>
      <c r="AN118" s="218"/>
      <c r="AO118" s="218"/>
      <c r="AP118" s="218"/>
      <c r="AQ118" s="218"/>
      <c r="AR118" s="218"/>
      <c r="AS118" s="218"/>
      <c r="AT118" s="218"/>
      <c r="AU118" s="218"/>
      <c r="AV118" s="203"/>
      <c r="AW118" s="203"/>
      <c r="AX118" s="203"/>
      <c r="AY118" s="203"/>
      <c r="AZ118" s="203"/>
      <c r="BA118" s="203"/>
      <c r="BB118" s="203"/>
      <c r="BC118" s="203"/>
      <c r="BD118" s="203"/>
      <c r="BE118" s="203"/>
      <c r="BF118" s="203"/>
      <c r="BG118" s="203"/>
      <c r="BH118" s="204"/>
      <c r="BI118" s="204"/>
      <c r="BJ118" s="204"/>
      <c r="BK118" s="204"/>
      <c r="BL118" s="204"/>
      <c r="BM118" s="204"/>
      <c r="BN118" s="204"/>
      <c r="BO118" s="204"/>
      <c r="BP118" s="204"/>
      <c r="BQ118" s="204"/>
      <c r="BR118" s="204"/>
      <c r="BS118" s="204"/>
      <c r="BT118" s="204"/>
      <c r="BU118" s="204"/>
      <c r="BV118" s="204"/>
      <c r="BW118" s="204"/>
      <c r="BX118" s="204"/>
      <c r="BY118" s="204"/>
      <c r="BZ118" s="204"/>
      <c r="CA118" s="204"/>
      <c r="CB118" s="204"/>
      <c r="CC118" s="204"/>
      <c r="CD118" s="204"/>
      <c r="CE118" s="204"/>
      <c r="CF118" s="204"/>
      <c r="CG118" s="204"/>
      <c r="CH118" s="204"/>
      <c r="CI118" s="204"/>
      <c r="CJ118" s="204"/>
      <c r="CK118" s="204"/>
      <c r="CL118" s="204"/>
      <c r="CM118" s="204"/>
      <c r="CN118" s="204"/>
      <c r="CO118" s="204"/>
      <c r="CP118" s="204"/>
      <c r="CQ118" s="204"/>
      <c r="CR118" s="204"/>
      <c r="CS118" s="204"/>
      <c r="CT118" s="204"/>
      <c r="CU118" s="204"/>
      <c r="CV118" s="204"/>
      <c r="CW118" s="204"/>
      <c r="CX118" s="204"/>
      <c r="CY118" s="204"/>
      <c r="CZ118" s="204"/>
      <c r="DA118" s="204"/>
      <c r="DB118" s="204"/>
      <c r="DC118" s="204"/>
      <c r="DD118" s="204"/>
      <c r="DE118" s="204"/>
      <c r="DF118" s="204"/>
      <c r="DG118" s="204"/>
      <c r="DH118" s="204"/>
      <c r="DI118" s="204"/>
      <c r="DJ118" s="204"/>
      <c r="DK118" s="204"/>
      <c r="DL118" s="204"/>
      <c r="DM118" s="204"/>
      <c r="DN118" s="204"/>
      <c r="DO118" s="204"/>
      <c r="DP118" s="204"/>
      <c r="DQ118" s="204"/>
      <c r="DR118" s="204"/>
      <c r="DS118" s="204"/>
      <c r="DT118" s="204"/>
      <c r="DU118" s="204"/>
      <c r="DV118" s="204"/>
      <c r="DW118" s="204"/>
      <c r="DX118" s="204"/>
      <c r="DY118" s="204"/>
      <c r="DZ118" s="204"/>
      <c r="EA118" s="204"/>
      <c r="EB118" s="204"/>
      <c r="EC118" s="204"/>
      <c r="ED118" s="204"/>
      <c r="EE118" s="204"/>
      <c r="EF118" s="204"/>
      <c r="EG118" s="204"/>
      <c r="EH118" s="204"/>
      <c r="EI118" s="204"/>
      <c r="EJ118" s="204"/>
      <c r="EK118" s="204"/>
      <c r="EL118" s="204"/>
      <c r="EM118" s="204"/>
      <c r="EN118" s="204"/>
      <c r="EO118" s="204"/>
      <c r="EP118" s="204"/>
      <c r="EQ118" s="204"/>
      <c r="ER118" s="204"/>
      <c r="ES118" s="204"/>
      <c r="ET118" s="204"/>
      <c r="EU118" s="204"/>
      <c r="EV118" s="204"/>
      <c r="EW118" s="204"/>
      <c r="EX118" s="204"/>
      <c r="EY118" s="204"/>
      <c r="EZ118" s="204"/>
      <c r="FA118" s="204"/>
      <c r="FB118" s="204"/>
      <c r="FC118" s="204"/>
      <c r="FD118" s="204"/>
      <c r="FE118" s="204"/>
      <c r="FF118" s="204"/>
      <c r="FG118" s="204"/>
      <c r="FH118" s="204"/>
      <c r="FI118" s="204"/>
      <c r="FJ118" s="204"/>
      <c r="FK118" s="204"/>
      <c r="FL118" s="204"/>
      <c r="FM118" s="204"/>
      <c r="FN118" s="204"/>
      <c r="FO118" s="204"/>
      <c r="FP118" s="204"/>
      <c r="FQ118" s="204"/>
      <c r="FR118" s="204"/>
      <c r="FS118" s="204"/>
      <c r="FT118" s="204"/>
      <c r="FU118" s="204"/>
      <c r="FV118" s="204"/>
      <c r="FW118" s="204"/>
      <c r="FX118" s="204"/>
      <c r="FY118" s="204"/>
      <c r="FZ118" s="204"/>
      <c r="GA118" s="204"/>
      <c r="GB118" s="204"/>
      <c r="GC118" s="204"/>
      <c r="GD118" s="204"/>
      <c r="GE118" s="204"/>
      <c r="GF118" s="204"/>
      <c r="GG118" s="204"/>
      <c r="GH118" s="204"/>
      <c r="GI118" s="204"/>
      <c r="GJ118" s="204"/>
      <c r="GK118" s="204"/>
      <c r="GL118" s="204"/>
      <c r="GM118" s="204"/>
      <c r="GN118" s="204"/>
      <c r="GO118" s="204"/>
      <c r="GP118" s="204"/>
      <c r="GQ118" s="204"/>
      <c r="GR118" s="204"/>
      <c r="GS118" s="204"/>
      <c r="GT118" s="204"/>
      <c r="GU118" s="204"/>
      <c r="GV118" s="204"/>
      <c r="GW118" s="204"/>
      <c r="GX118" s="204"/>
      <c r="GY118" s="204"/>
      <c r="GZ118" s="204"/>
      <c r="HA118" s="204"/>
      <c r="HB118" s="204"/>
      <c r="HC118" s="204"/>
      <c r="HD118" s="204"/>
      <c r="HE118" s="204"/>
      <c r="HF118" s="204"/>
      <c r="HG118" s="204"/>
      <c r="HH118" s="204"/>
      <c r="HI118" s="204"/>
      <c r="HJ118" s="204"/>
      <c r="HK118" s="204"/>
      <c r="HL118" s="204"/>
      <c r="HM118" s="204"/>
      <c r="HN118" s="204"/>
      <c r="HO118" s="204"/>
      <c r="HP118" s="204"/>
      <c r="HQ118" s="204"/>
      <c r="HR118" s="204"/>
      <c r="HS118" s="204"/>
      <c r="HT118" s="204"/>
      <c r="HU118" s="204"/>
    </row>
    <row r="119" spans="1:229" ht="12" customHeight="1" x14ac:dyDescent="0.25">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c r="AA119" s="218"/>
      <c r="AB119" s="218"/>
      <c r="AC119" s="218"/>
      <c r="AD119" s="218"/>
      <c r="AE119" s="218"/>
      <c r="AF119" s="218"/>
      <c r="AG119" s="218"/>
      <c r="AH119" s="218"/>
      <c r="AI119" s="218"/>
      <c r="AJ119" s="218"/>
      <c r="AK119" s="218"/>
      <c r="AL119" s="218"/>
      <c r="AM119" s="218"/>
      <c r="AN119" s="218"/>
      <c r="AO119" s="218"/>
      <c r="AP119" s="218"/>
      <c r="AQ119" s="218"/>
      <c r="AR119" s="218"/>
      <c r="AS119" s="218"/>
      <c r="AT119" s="218"/>
      <c r="AU119" s="218"/>
      <c r="AV119" s="203"/>
      <c r="AW119" s="203"/>
      <c r="AX119" s="203"/>
      <c r="AY119" s="203"/>
      <c r="AZ119" s="203"/>
      <c r="BA119" s="203"/>
      <c r="BB119" s="203"/>
      <c r="BC119" s="203"/>
      <c r="BD119" s="203"/>
      <c r="BE119" s="203"/>
      <c r="BF119" s="203"/>
      <c r="BG119" s="203"/>
      <c r="BH119" s="204"/>
      <c r="BI119" s="204"/>
      <c r="BJ119" s="204"/>
      <c r="BK119" s="204"/>
      <c r="BL119" s="204"/>
      <c r="BM119" s="204"/>
      <c r="BN119" s="204"/>
      <c r="BO119" s="204"/>
      <c r="BP119" s="204"/>
      <c r="BQ119" s="204"/>
      <c r="BR119" s="204"/>
      <c r="BS119" s="204"/>
      <c r="BT119" s="204"/>
      <c r="BU119" s="204"/>
      <c r="BV119" s="204"/>
      <c r="BW119" s="204"/>
      <c r="BX119" s="204"/>
      <c r="BY119" s="204"/>
      <c r="BZ119" s="204"/>
      <c r="CA119" s="204"/>
      <c r="CB119" s="204"/>
      <c r="CC119" s="204"/>
      <c r="CD119" s="204"/>
      <c r="CE119" s="204"/>
      <c r="CF119" s="204"/>
      <c r="CG119" s="204"/>
      <c r="CH119" s="204"/>
      <c r="CI119" s="204"/>
      <c r="CJ119" s="204"/>
      <c r="CK119" s="204"/>
      <c r="CL119" s="204"/>
      <c r="CM119" s="204"/>
      <c r="CN119" s="204"/>
      <c r="CO119" s="204"/>
      <c r="CP119" s="204"/>
      <c r="CQ119" s="204"/>
      <c r="CR119" s="204"/>
      <c r="CS119" s="204"/>
      <c r="CT119" s="204"/>
      <c r="CU119" s="204"/>
      <c r="CV119" s="204"/>
      <c r="CW119" s="204"/>
      <c r="CX119" s="204"/>
      <c r="CY119" s="204"/>
      <c r="CZ119" s="204"/>
      <c r="DA119" s="204"/>
      <c r="DB119" s="204"/>
      <c r="DC119" s="204"/>
      <c r="DD119" s="204"/>
      <c r="DE119" s="204"/>
      <c r="DF119" s="204"/>
      <c r="DG119" s="204"/>
      <c r="DH119" s="204"/>
      <c r="DI119" s="204"/>
      <c r="DJ119" s="204"/>
      <c r="DK119" s="204"/>
      <c r="DL119" s="204"/>
      <c r="DM119" s="204"/>
      <c r="DN119" s="204"/>
      <c r="DO119" s="204"/>
      <c r="DP119" s="204"/>
      <c r="DQ119" s="204"/>
      <c r="DR119" s="204"/>
      <c r="DS119" s="204"/>
      <c r="DT119" s="204"/>
      <c r="DU119" s="204"/>
      <c r="DV119" s="204"/>
      <c r="DW119" s="204"/>
      <c r="DX119" s="204"/>
      <c r="DY119" s="204"/>
      <c r="DZ119" s="204"/>
      <c r="EA119" s="204"/>
      <c r="EB119" s="204"/>
      <c r="EC119" s="204"/>
      <c r="ED119" s="204"/>
      <c r="EE119" s="204"/>
      <c r="EF119" s="204"/>
      <c r="EG119" s="204"/>
      <c r="EH119" s="204"/>
      <c r="EI119" s="204"/>
      <c r="EJ119" s="204"/>
      <c r="EK119" s="204"/>
      <c r="EL119" s="204"/>
      <c r="EM119" s="204"/>
      <c r="EN119" s="204"/>
      <c r="EO119" s="204"/>
      <c r="EP119" s="204"/>
      <c r="EQ119" s="204"/>
      <c r="ER119" s="204"/>
      <c r="ES119" s="204"/>
      <c r="ET119" s="204"/>
      <c r="EU119" s="204"/>
      <c r="EV119" s="204"/>
      <c r="EW119" s="204"/>
      <c r="EX119" s="204"/>
      <c r="EY119" s="204"/>
      <c r="EZ119" s="204"/>
      <c r="FA119" s="204"/>
      <c r="FB119" s="204"/>
      <c r="FC119" s="204"/>
      <c r="FD119" s="204"/>
      <c r="FE119" s="204"/>
      <c r="FF119" s="204"/>
      <c r="FG119" s="204"/>
      <c r="FH119" s="204"/>
      <c r="FI119" s="204"/>
      <c r="FJ119" s="204"/>
      <c r="FK119" s="204"/>
      <c r="FL119" s="204"/>
      <c r="FM119" s="204"/>
      <c r="FN119" s="204"/>
      <c r="FO119" s="204"/>
      <c r="FP119" s="204"/>
      <c r="FQ119" s="204"/>
      <c r="FR119" s="204"/>
      <c r="FS119" s="204"/>
      <c r="FT119" s="204"/>
      <c r="FU119" s="204"/>
      <c r="FV119" s="204"/>
      <c r="FW119" s="204"/>
      <c r="FX119" s="204"/>
      <c r="FY119" s="204"/>
      <c r="FZ119" s="204"/>
      <c r="GA119" s="204"/>
      <c r="GB119" s="204"/>
      <c r="GC119" s="204"/>
      <c r="GD119" s="204"/>
      <c r="GE119" s="204"/>
      <c r="GF119" s="204"/>
      <c r="GG119" s="204"/>
      <c r="GH119" s="204"/>
      <c r="GI119" s="204"/>
      <c r="GJ119" s="204"/>
      <c r="GK119" s="204"/>
      <c r="GL119" s="204"/>
      <c r="GM119" s="204"/>
      <c r="GN119" s="204"/>
      <c r="GO119" s="204"/>
      <c r="GP119" s="204"/>
      <c r="GQ119" s="204"/>
      <c r="GR119" s="204"/>
      <c r="GS119" s="204"/>
      <c r="GT119" s="204"/>
      <c r="GU119" s="204"/>
      <c r="GV119" s="204"/>
      <c r="GW119" s="204"/>
      <c r="GX119" s="204"/>
      <c r="GY119" s="204"/>
      <c r="GZ119" s="204"/>
      <c r="HA119" s="204"/>
      <c r="HB119" s="204"/>
      <c r="HC119" s="204"/>
      <c r="HD119" s="204"/>
      <c r="HE119" s="204"/>
      <c r="HF119" s="204"/>
      <c r="HG119" s="204"/>
      <c r="HH119" s="204"/>
      <c r="HI119" s="204"/>
      <c r="HJ119" s="204"/>
      <c r="HK119" s="204"/>
      <c r="HL119" s="204"/>
      <c r="HM119" s="204"/>
      <c r="HN119" s="204"/>
      <c r="HO119" s="204"/>
      <c r="HP119" s="204"/>
      <c r="HQ119" s="204"/>
      <c r="HR119" s="204"/>
      <c r="HS119" s="204"/>
      <c r="HT119" s="204"/>
      <c r="HU119" s="204"/>
    </row>
    <row r="120" spans="1:229" ht="12" customHeight="1" x14ac:dyDescent="0.25">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c r="AA120" s="218"/>
      <c r="AB120" s="218"/>
      <c r="AC120" s="218"/>
      <c r="AD120" s="218"/>
      <c r="AE120" s="218"/>
      <c r="AF120" s="218"/>
      <c r="AG120" s="218"/>
      <c r="AH120" s="218"/>
      <c r="AI120" s="218"/>
      <c r="AJ120" s="218"/>
      <c r="AK120" s="218"/>
      <c r="AL120" s="218"/>
      <c r="AM120" s="218"/>
      <c r="AN120" s="218"/>
      <c r="AO120" s="218"/>
      <c r="AP120" s="218"/>
      <c r="AQ120" s="218"/>
      <c r="AR120" s="218"/>
      <c r="AS120" s="218"/>
      <c r="AT120" s="218"/>
      <c r="AU120" s="218"/>
      <c r="AV120" s="203"/>
      <c r="AW120" s="203"/>
      <c r="AX120" s="203"/>
      <c r="AY120" s="203"/>
      <c r="AZ120" s="203"/>
      <c r="BA120" s="203"/>
      <c r="BB120" s="203"/>
      <c r="BC120" s="203"/>
      <c r="BD120" s="203"/>
      <c r="BE120" s="203"/>
      <c r="BF120" s="203"/>
      <c r="BG120" s="203"/>
      <c r="BH120" s="204"/>
      <c r="BI120" s="204"/>
      <c r="BJ120" s="204"/>
      <c r="BK120" s="204"/>
      <c r="BL120" s="204"/>
      <c r="BM120" s="204"/>
      <c r="BN120" s="204"/>
      <c r="BO120" s="204"/>
      <c r="BP120" s="204"/>
      <c r="BQ120" s="204"/>
      <c r="BR120" s="204"/>
      <c r="BS120" s="204"/>
      <c r="BT120" s="204"/>
      <c r="BU120" s="204"/>
      <c r="BV120" s="204"/>
      <c r="BW120" s="204"/>
      <c r="BX120" s="204"/>
      <c r="BY120" s="204"/>
      <c r="BZ120" s="204"/>
      <c r="CA120" s="204"/>
      <c r="CB120" s="204"/>
      <c r="CC120" s="204"/>
      <c r="CD120" s="204"/>
      <c r="CE120" s="204"/>
      <c r="CF120" s="204"/>
      <c r="CG120" s="204"/>
      <c r="CH120" s="204"/>
      <c r="CI120" s="204"/>
      <c r="CJ120" s="204"/>
      <c r="CK120" s="204"/>
      <c r="CL120" s="204"/>
      <c r="CM120" s="204"/>
      <c r="CN120" s="204"/>
      <c r="CO120" s="204"/>
      <c r="CP120" s="204"/>
      <c r="CQ120" s="204"/>
      <c r="CR120" s="204"/>
      <c r="CS120" s="204"/>
      <c r="CT120" s="204"/>
      <c r="CU120" s="204"/>
      <c r="CV120" s="204"/>
      <c r="CW120" s="204"/>
      <c r="CX120" s="204"/>
      <c r="CY120" s="204"/>
      <c r="CZ120" s="204"/>
      <c r="DA120" s="204"/>
      <c r="DB120" s="204"/>
      <c r="DC120" s="204"/>
      <c r="DD120" s="204"/>
      <c r="DE120" s="204"/>
      <c r="DF120" s="204"/>
      <c r="DG120" s="204"/>
      <c r="DH120" s="204"/>
      <c r="DI120" s="204"/>
      <c r="DJ120" s="204"/>
      <c r="DK120" s="204"/>
      <c r="DL120" s="204"/>
      <c r="DM120" s="204"/>
      <c r="DN120" s="204"/>
      <c r="DO120" s="204"/>
      <c r="DP120" s="204"/>
      <c r="DQ120" s="204"/>
      <c r="DR120" s="204"/>
      <c r="DS120" s="204"/>
      <c r="DT120" s="204"/>
      <c r="DU120" s="204"/>
      <c r="DV120" s="204"/>
      <c r="DW120" s="204"/>
      <c r="DX120" s="204"/>
      <c r="DY120" s="204"/>
      <c r="DZ120" s="204"/>
      <c r="EA120" s="204"/>
      <c r="EB120" s="204"/>
      <c r="EC120" s="204"/>
      <c r="ED120" s="204"/>
      <c r="EE120" s="204"/>
      <c r="EF120" s="204"/>
      <c r="EG120" s="204"/>
      <c r="EH120" s="204"/>
      <c r="EI120" s="204"/>
      <c r="EJ120" s="204"/>
      <c r="EK120" s="204"/>
      <c r="EL120" s="204"/>
      <c r="EM120" s="204"/>
      <c r="EN120" s="204"/>
      <c r="EO120" s="204"/>
      <c r="EP120" s="204"/>
      <c r="EQ120" s="204"/>
      <c r="ER120" s="204"/>
      <c r="ES120" s="204"/>
      <c r="ET120" s="204"/>
      <c r="EU120" s="204"/>
      <c r="EV120" s="204"/>
      <c r="EW120" s="204"/>
      <c r="EX120" s="204"/>
      <c r="EY120" s="204"/>
      <c r="EZ120" s="204"/>
      <c r="FA120" s="204"/>
      <c r="FB120" s="204"/>
      <c r="FC120" s="204"/>
      <c r="FD120" s="204"/>
      <c r="FE120" s="204"/>
      <c r="FF120" s="204"/>
      <c r="FG120" s="204"/>
      <c r="FH120" s="204"/>
      <c r="FI120" s="204"/>
      <c r="FJ120" s="204"/>
      <c r="FK120" s="204"/>
      <c r="FL120" s="204"/>
      <c r="FM120" s="204"/>
      <c r="FN120" s="204"/>
      <c r="FO120" s="204"/>
      <c r="FP120" s="204"/>
      <c r="FQ120" s="204"/>
      <c r="FR120" s="204"/>
      <c r="FS120" s="204"/>
      <c r="FT120" s="204"/>
      <c r="FU120" s="204"/>
      <c r="FV120" s="204"/>
      <c r="FW120" s="204"/>
      <c r="FX120" s="204"/>
      <c r="FY120" s="204"/>
      <c r="FZ120" s="204"/>
      <c r="GA120" s="204"/>
      <c r="GB120" s="204"/>
      <c r="GC120" s="204"/>
      <c r="GD120" s="204"/>
      <c r="GE120" s="204"/>
      <c r="GF120" s="204"/>
      <c r="GG120" s="204"/>
      <c r="GH120" s="204"/>
      <c r="GI120" s="204"/>
      <c r="GJ120" s="204"/>
      <c r="GK120" s="204"/>
      <c r="GL120" s="204"/>
      <c r="GM120" s="204"/>
      <c r="GN120" s="204"/>
      <c r="GO120" s="204"/>
      <c r="GP120" s="204"/>
      <c r="GQ120" s="204"/>
      <c r="GR120" s="204"/>
      <c r="GS120" s="204"/>
      <c r="GT120" s="204"/>
      <c r="GU120" s="204"/>
      <c r="GV120" s="204"/>
      <c r="GW120" s="204"/>
      <c r="GX120" s="204"/>
      <c r="GY120" s="204"/>
      <c r="GZ120" s="204"/>
      <c r="HA120" s="204"/>
      <c r="HB120" s="204"/>
      <c r="HC120" s="204"/>
      <c r="HD120" s="204"/>
      <c r="HE120" s="204"/>
      <c r="HF120" s="204"/>
      <c r="HG120" s="204"/>
      <c r="HH120" s="204"/>
      <c r="HI120" s="204"/>
      <c r="HJ120" s="204"/>
      <c r="HK120" s="204"/>
      <c r="HL120" s="204"/>
      <c r="HM120" s="204"/>
      <c r="HN120" s="204"/>
      <c r="HO120" s="204"/>
      <c r="HP120" s="204"/>
      <c r="HQ120" s="204"/>
      <c r="HR120" s="204"/>
      <c r="HS120" s="204"/>
      <c r="HT120" s="204"/>
      <c r="HU120" s="204"/>
    </row>
    <row r="121" spans="1:229" ht="12" customHeight="1" x14ac:dyDescent="0.25">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Q121" s="218"/>
      <c r="AR121" s="218"/>
      <c r="AS121" s="218"/>
      <c r="AT121" s="218"/>
      <c r="AU121" s="218"/>
      <c r="AV121" s="203"/>
      <c r="AW121" s="203"/>
      <c r="AX121" s="203"/>
      <c r="AY121" s="203"/>
      <c r="AZ121" s="203"/>
      <c r="BA121" s="203"/>
      <c r="BB121" s="203"/>
      <c r="BC121" s="203"/>
      <c r="BD121" s="203"/>
      <c r="BE121" s="203"/>
      <c r="BF121" s="203"/>
      <c r="BG121" s="203"/>
      <c r="BH121" s="204"/>
      <c r="BI121" s="204"/>
      <c r="BJ121" s="204"/>
      <c r="BK121" s="204"/>
      <c r="BL121" s="204"/>
      <c r="BM121" s="204"/>
      <c r="BN121" s="204"/>
      <c r="BO121" s="204"/>
      <c r="BP121" s="204"/>
      <c r="BQ121" s="204"/>
      <c r="BR121" s="204"/>
      <c r="BS121" s="204"/>
      <c r="BT121" s="204"/>
      <c r="BU121" s="204"/>
      <c r="BV121" s="204"/>
      <c r="BW121" s="204"/>
      <c r="BX121" s="204"/>
      <c r="BY121" s="204"/>
      <c r="BZ121" s="204"/>
      <c r="CA121" s="204"/>
      <c r="CB121" s="204"/>
      <c r="CC121" s="204"/>
      <c r="CD121" s="204"/>
      <c r="CE121" s="204"/>
      <c r="CF121" s="204"/>
      <c r="CG121" s="204"/>
      <c r="CH121" s="204"/>
      <c r="CI121" s="204"/>
      <c r="CJ121" s="204"/>
      <c r="CK121" s="204"/>
      <c r="CL121" s="204"/>
      <c r="CM121" s="204"/>
      <c r="CN121" s="204"/>
      <c r="CO121" s="204"/>
      <c r="CP121" s="204"/>
      <c r="CQ121" s="204"/>
      <c r="CR121" s="204"/>
      <c r="CS121" s="204"/>
      <c r="CT121" s="204"/>
      <c r="CU121" s="204"/>
      <c r="CV121" s="204"/>
      <c r="CW121" s="204"/>
      <c r="CX121" s="204"/>
      <c r="CY121" s="204"/>
      <c r="CZ121" s="204"/>
      <c r="DA121" s="204"/>
      <c r="DB121" s="204"/>
      <c r="DC121" s="204"/>
      <c r="DD121" s="204"/>
      <c r="DE121" s="204"/>
      <c r="DF121" s="204"/>
      <c r="DG121" s="204"/>
      <c r="DH121" s="204"/>
      <c r="DI121" s="204"/>
      <c r="DJ121" s="204"/>
      <c r="DK121" s="204"/>
      <c r="DL121" s="204"/>
      <c r="DM121" s="204"/>
      <c r="DN121" s="204"/>
      <c r="DO121" s="204"/>
      <c r="DP121" s="204"/>
      <c r="DQ121" s="204"/>
      <c r="DR121" s="204"/>
      <c r="DS121" s="204"/>
      <c r="DT121" s="204"/>
      <c r="DU121" s="204"/>
      <c r="DV121" s="204"/>
      <c r="DW121" s="204"/>
      <c r="DX121" s="204"/>
      <c r="DY121" s="204"/>
      <c r="DZ121" s="204"/>
      <c r="EA121" s="204"/>
      <c r="EB121" s="204"/>
      <c r="EC121" s="204"/>
      <c r="ED121" s="204"/>
      <c r="EE121" s="204"/>
      <c r="EF121" s="204"/>
      <c r="EG121" s="204"/>
      <c r="EH121" s="204"/>
      <c r="EI121" s="204"/>
      <c r="EJ121" s="204"/>
      <c r="EK121" s="204"/>
      <c r="EL121" s="204"/>
      <c r="EM121" s="204"/>
      <c r="EN121" s="204"/>
      <c r="EO121" s="204"/>
      <c r="EP121" s="204"/>
      <c r="EQ121" s="204"/>
      <c r="ER121" s="204"/>
      <c r="ES121" s="204"/>
      <c r="ET121" s="204"/>
      <c r="EU121" s="204"/>
      <c r="EV121" s="204"/>
      <c r="EW121" s="204"/>
      <c r="EX121" s="204"/>
      <c r="EY121" s="204"/>
      <c r="EZ121" s="204"/>
      <c r="FA121" s="204"/>
      <c r="FB121" s="204"/>
      <c r="FC121" s="204"/>
      <c r="FD121" s="204"/>
      <c r="FE121" s="204"/>
      <c r="FF121" s="204"/>
      <c r="FG121" s="204"/>
      <c r="FH121" s="204"/>
      <c r="FI121" s="204"/>
      <c r="FJ121" s="204"/>
      <c r="FK121" s="204"/>
      <c r="FL121" s="204"/>
      <c r="FM121" s="204"/>
      <c r="FN121" s="204"/>
      <c r="FO121" s="204"/>
      <c r="FP121" s="204"/>
      <c r="FQ121" s="204"/>
      <c r="FR121" s="204"/>
      <c r="FS121" s="204"/>
      <c r="FT121" s="204"/>
      <c r="FU121" s="204"/>
      <c r="FV121" s="204"/>
      <c r="FW121" s="204"/>
      <c r="FX121" s="204"/>
      <c r="FY121" s="204"/>
      <c r="FZ121" s="204"/>
      <c r="GA121" s="204"/>
      <c r="GB121" s="204"/>
      <c r="GC121" s="204"/>
      <c r="GD121" s="204"/>
      <c r="GE121" s="204"/>
      <c r="GF121" s="204"/>
      <c r="GG121" s="204"/>
      <c r="GH121" s="204"/>
      <c r="GI121" s="204"/>
      <c r="GJ121" s="204"/>
      <c r="GK121" s="204"/>
      <c r="GL121" s="204"/>
      <c r="GM121" s="204"/>
      <c r="GN121" s="204"/>
      <c r="GO121" s="204"/>
      <c r="GP121" s="204"/>
      <c r="GQ121" s="204"/>
      <c r="GR121" s="204"/>
      <c r="GS121" s="204"/>
      <c r="GT121" s="204"/>
      <c r="GU121" s="204"/>
      <c r="GV121" s="204"/>
      <c r="GW121" s="204"/>
      <c r="GX121" s="204"/>
      <c r="GY121" s="204"/>
      <c r="GZ121" s="204"/>
      <c r="HA121" s="204"/>
      <c r="HB121" s="204"/>
      <c r="HC121" s="204"/>
      <c r="HD121" s="204"/>
      <c r="HE121" s="204"/>
      <c r="HF121" s="204"/>
      <c r="HG121" s="204"/>
      <c r="HH121" s="204"/>
      <c r="HI121" s="204"/>
      <c r="HJ121" s="204"/>
      <c r="HK121" s="204"/>
      <c r="HL121" s="204"/>
      <c r="HM121" s="204"/>
      <c r="HN121" s="204"/>
      <c r="HO121" s="204"/>
      <c r="HP121" s="204"/>
      <c r="HQ121" s="204"/>
      <c r="HR121" s="204"/>
      <c r="HS121" s="204"/>
      <c r="HT121" s="204"/>
      <c r="HU121" s="204"/>
    </row>
    <row r="122" spans="1:229" ht="12" customHeight="1" x14ac:dyDescent="0.25">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8"/>
      <c r="AC122" s="218"/>
      <c r="AD122" s="218"/>
      <c r="AE122" s="218"/>
      <c r="AF122" s="218"/>
      <c r="AG122" s="218"/>
      <c r="AH122" s="218"/>
      <c r="AI122" s="218"/>
      <c r="AJ122" s="218"/>
      <c r="AK122" s="218"/>
      <c r="AL122" s="218"/>
      <c r="AM122" s="218"/>
      <c r="AN122" s="218"/>
      <c r="AO122" s="218"/>
      <c r="AP122" s="218"/>
      <c r="AQ122" s="218"/>
      <c r="AR122" s="218"/>
      <c r="AS122" s="218"/>
      <c r="AT122" s="218"/>
      <c r="AU122" s="218"/>
      <c r="AV122" s="203"/>
      <c r="AW122" s="203"/>
      <c r="AX122" s="203"/>
      <c r="AY122" s="203"/>
      <c r="AZ122" s="203"/>
      <c r="BA122" s="203"/>
      <c r="BB122" s="203"/>
      <c r="BC122" s="203"/>
      <c r="BD122" s="203"/>
      <c r="BE122" s="203"/>
      <c r="BF122" s="203"/>
      <c r="BG122" s="203"/>
      <c r="BH122" s="204"/>
      <c r="BI122" s="204"/>
      <c r="BJ122" s="204"/>
      <c r="BK122" s="204"/>
      <c r="BL122" s="204"/>
      <c r="BM122" s="204"/>
      <c r="BN122" s="204"/>
      <c r="BO122" s="204"/>
      <c r="BP122" s="204"/>
      <c r="BQ122" s="204"/>
      <c r="BR122" s="204"/>
      <c r="BS122" s="204"/>
      <c r="BT122" s="204"/>
      <c r="BU122" s="204"/>
      <c r="BV122" s="204"/>
      <c r="BW122" s="204"/>
      <c r="BX122" s="204"/>
      <c r="BY122" s="204"/>
      <c r="BZ122" s="204"/>
      <c r="CA122" s="204"/>
      <c r="CB122" s="204"/>
      <c r="CC122" s="204"/>
      <c r="CD122" s="204"/>
      <c r="CE122" s="204"/>
      <c r="CF122" s="204"/>
      <c r="CG122" s="204"/>
      <c r="CH122" s="204"/>
      <c r="CI122" s="204"/>
      <c r="CJ122" s="204"/>
      <c r="CK122" s="204"/>
      <c r="CL122" s="204"/>
      <c r="CM122" s="204"/>
      <c r="CN122" s="204"/>
      <c r="CO122" s="204"/>
      <c r="CP122" s="204"/>
      <c r="CQ122" s="204"/>
      <c r="CR122" s="204"/>
      <c r="CS122" s="204"/>
      <c r="CT122" s="204"/>
      <c r="CU122" s="204"/>
      <c r="CV122" s="204"/>
      <c r="CW122" s="204"/>
      <c r="CX122" s="204"/>
      <c r="CY122" s="204"/>
      <c r="CZ122" s="204"/>
      <c r="DA122" s="204"/>
      <c r="DB122" s="204"/>
      <c r="DC122" s="204"/>
      <c r="DD122" s="204"/>
      <c r="DE122" s="204"/>
      <c r="DF122" s="204"/>
      <c r="DG122" s="204"/>
      <c r="DH122" s="204"/>
      <c r="DI122" s="204"/>
      <c r="DJ122" s="204"/>
      <c r="DK122" s="204"/>
      <c r="DL122" s="204"/>
      <c r="DM122" s="204"/>
      <c r="DN122" s="204"/>
      <c r="DO122" s="204"/>
      <c r="DP122" s="204"/>
      <c r="DQ122" s="204"/>
      <c r="DR122" s="204"/>
      <c r="DS122" s="204"/>
      <c r="DT122" s="204"/>
      <c r="DU122" s="204"/>
      <c r="DV122" s="204"/>
      <c r="DW122" s="204"/>
      <c r="DX122" s="204"/>
      <c r="DY122" s="204"/>
      <c r="DZ122" s="204"/>
      <c r="EA122" s="204"/>
      <c r="EB122" s="204"/>
      <c r="EC122" s="204"/>
      <c r="ED122" s="204"/>
      <c r="EE122" s="204"/>
      <c r="EF122" s="204"/>
      <c r="EG122" s="204"/>
      <c r="EH122" s="204"/>
      <c r="EI122" s="204"/>
      <c r="EJ122" s="204"/>
      <c r="EK122" s="204"/>
      <c r="EL122" s="204"/>
      <c r="EM122" s="204"/>
      <c r="EN122" s="204"/>
      <c r="EO122" s="204"/>
      <c r="EP122" s="204"/>
      <c r="EQ122" s="204"/>
      <c r="ER122" s="204"/>
      <c r="ES122" s="204"/>
      <c r="ET122" s="204"/>
      <c r="EU122" s="204"/>
      <c r="EV122" s="204"/>
      <c r="EW122" s="204"/>
      <c r="EX122" s="204"/>
      <c r="EY122" s="204"/>
      <c r="EZ122" s="204"/>
      <c r="FA122" s="204"/>
      <c r="FB122" s="204"/>
      <c r="FC122" s="204"/>
      <c r="FD122" s="204"/>
      <c r="FE122" s="204"/>
      <c r="FF122" s="204"/>
      <c r="FG122" s="204"/>
      <c r="FH122" s="204"/>
      <c r="FI122" s="204"/>
      <c r="FJ122" s="204"/>
      <c r="FK122" s="204"/>
      <c r="FL122" s="204"/>
      <c r="FM122" s="204"/>
      <c r="FN122" s="204"/>
      <c r="FO122" s="204"/>
      <c r="FP122" s="204"/>
      <c r="FQ122" s="204"/>
      <c r="FR122" s="204"/>
      <c r="FS122" s="204"/>
      <c r="FT122" s="204"/>
      <c r="FU122" s="204"/>
      <c r="FV122" s="204"/>
      <c r="FW122" s="204"/>
      <c r="FX122" s="204"/>
      <c r="FY122" s="204"/>
      <c r="FZ122" s="204"/>
      <c r="GA122" s="204"/>
      <c r="GB122" s="204"/>
      <c r="GC122" s="204"/>
      <c r="GD122" s="204"/>
      <c r="GE122" s="204"/>
      <c r="GF122" s="204"/>
      <c r="GG122" s="204"/>
      <c r="GH122" s="204"/>
      <c r="GI122" s="204"/>
      <c r="GJ122" s="204"/>
      <c r="GK122" s="204"/>
      <c r="GL122" s="204"/>
      <c r="GM122" s="204"/>
      <c r="GN122" s="204"/>
      <c r="GO122" s="204"/>
      <c r="GP122" s="204"/>
      <c r="GQ122" s="204"/>
      <c r="GR122" s="204"/>
      <c r="GS122" s="204"/>
      <c r="GT122" s="204"/>
      <c r="GU122" s="204"/>
      <c r="GV122" s="204"/>
      <c r="GW122" s="204"/>
      <c r="GX122" s="204"/>
      <c r="GY122" s="204"/>
      <c r="GZ122" s="204"/>
      <c r="HA122" s="204"/>
      <c r="HB122" s="204"/>
      <c r="HC122" s="204"/>
      <c r="HD122" s="204"/>
      <c r="HE122" s="204"/>
      <c r="HF122" s="204"/>
      <c r="HG122" s="204"/>
      <c r="HH122" s="204"/>
      <c r="HI122" s="204"/>
      <c r="HJ122" s="204"/>
      <c r="HK122" s="204"/>
      <c r="HL122" s="204"/>
      <c r="HM122" s="204"/>
      <c r="HN122" s="204"/>
      <c r="HO122" s="204"/>
      <c r="HP122" s="204"/>
      <c r="HQ122" s="204"/>
      <c r="HR122" s="204"/>
      <c r="HS122" s="204"/>
      <c r="HT122" s="204"/>
      <c r="HU122" s="204"/>
    </row>
    <row r="123" spans="1:229" ht="12" customHeight="1" x14ac:dyDescent="0.25">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03"/>
      <c r="AW123" s="203"/>
      <c r="AX123" s="203"/>
      <c r="AY123" s="203"/>
      <c r="AZ123" s="203"/>
      <c r="BA123" s="203"/>
      <c r="BB123" s="203"/>
      <c r="BC123" s="203"/>
      <c r="BD123" s="203"/>
      <c r="BE123" s="203"/>
      <c r="BF123" s="203"/>
      <c r="BG123" s="203"/>
      <c r="BH123" s="204"/>
      <c r="BI123" s="204"/>
      <c r="BJ123" s="204"/>
      <c r="BK123" s="204"/>
      <c r="BL123" s="204"/>
      <c r="BM123" s="204"/>
      <c r="BN123" s="204"/>
      <c r="BO123" s="204"/>
      <c r="BP123" s="204"/>
      <c r="BQ123" s="204"/>
      <c r="BR123" s="204"/>
      <c r="BS123" s="204"/>
      <c r="BT123" s="204"/>
      <c r="BU123" s="204"/>
      <c r="BV123" s="204"/>
      <c r="BW123" s="204"/>
      <c r="BX123" s="204"/>
      <c r="BY123" s="204"/>
      <c r="BZ123" s="204"/>
      <c r="CA123" s="204"/>
      <c r="CB123" s="204"/>
      <c r="CC123" s="204"/>
      <c r="CD123" s="204"/>
      <c r="CE123" s="204"/>
      <c r="CF123" s="204"/>
      <c r="CG123" s="204"/>
      <c r="CH123" s="204"/>
      <c r="CI123" s="204"/>
      <c r="CJ123" s="204"/>
      <c r="CK123" s="204"/>
      <c r="CL123" s="204"/>
      <c r="CM123" s="204"/>
      <c r="CN123" s="204"/>
      <c r="CO123" s="204"/>
      <c r="CP123" s="204"/>
      <c r="CQ123" s="204"/>
      <c r="CR123" s="204"/>
      <c r="CS123" s="204"/>
      <c r="CT123" s="204"/>
      <c r="CU123" s="204"/>
      <c r="CV123" s="204"/>
      <c r="CW123" s="204"/>
      <c r="CX123" s="204"/>
      <c r="CY123" s="204"/>
      <c r="CZ123" s="204"/>
      <c r="DA123" s="204"/>
      <c r="DB123" s="204"/>
      <c r="DC123" s="204"/>
      <c r="DD123" s="204"/>
      <c r="DE123" s="204"/>
      <c r="DF123" s="204"/>
      <c r="DG123" s="204"/>
      <c r="DH123" s="204"/>
      <c r="DI123" s="204"/>
      <c r="DJ123" s="204"/>
      <c r="DK123" s="204"/>
      <c r="DL123" s="204"/>
      <c r="DM123" s="204"/>
      <c r="DN123" s="204"/>
      <c r="DO123" s="204"/>
      <c r="DP123" s="204"/>
      <c r="DQ123" s="204"/>
      <c r="DR123" s="204"/>
      <c r="DS123" s="204"/>
      <c r="DT123" s="204"/>
      <c r="DU123" s="204"/>
      <c r="DV123" s="204"/>
      <c r="DW123" s="204"/>
      <c r="DX123" s="204"/>
      <c r="DY123" s="204"/>
      <c r="DZ123" s="204"/>
      <c r="EA123" s="204"/>
      <c r="EB123" s="204"/>
      <c r="EC123" s="204"/>
      <c r="ED123" s="204"/>
      <c r="EE123" s="204"/>
      <c r="EF123" s="204"/>
      <c r="EG123" s="204"/>
      <c r="EH123" s="204"/>
      <c r="EI123" s="204"/>
      <c r="EJ123" s="204"/>
      <c r="EK123" s="204"/>
      <c r="EL123" s="204"/>
      <c r="EM123" s="204"/>
      <c r="EN123" s="204"/>
      <c r="EO123" s="204"/>
      <c r="EP123" s="204"/>
      <c r="EQ123" s="204"/>
      <c r="ER123" s="204"/>
      <c r="ES123" s="204"/>
      <c r="ET123" s="204"/>
      <c r="EU123" s="204"/>
      <c r="EV123" s="204"/>
      <c r="EW123" s="204"/>
      <c r="EX123" s="204"/>
      <c r="EY123" s="204"/>
      <c r="EZ123" s="204"/>
      <c r="FA123" s="204"/>
      <c r="FB123" s="204"/>
      <c r="FC123" s="204"/>
      <c r="FD123" s="204"/>
      <c r="FE123" s="204"/>
      <c r="FF123" s="204"/>
      <c r="FG123" s="204"/>
      <c r="FH123" s="204"/>
      <c r="FI123" s="204"/>
      <c r="FJ123" s="204"/>
      <c r="FK123" s="204"/>
      <c r="FL123" s="204"/>
      <c r="FM123" s="204"/>
      <c r="FN123" s="204"/>
      <c r="FO123" s="204"/>
      <c r="FP123" s="204"/>
      <c r="FQ123" s="204"/>
      <c r="FR123" s="204"/>
      <c r="FS123" s="204"/>
      <c r="FT123" s="204"/>
      <c r="FU123" s="204"/>
      <c r="FV123" s="204"/>
      <c r="FW123" s="204"/>
      <c r="FX123" s="204"/>
      <c r="FY123" s="204"/>
      <c r="FZ123" s="204"/>
      <c r="GA123" s="204"/>
      <c r="GB123" s="204"/>
      <c r="GC123" s="204"/>
      <c r="GD123" s="204"/>
      <c r="GE123" s="204"/>
      <c r="GF123" s="204"/>
      <c r="GG123" s="204"/>
      <c r="GH123" s="204"/>
      <c r="GI123" s="204"/>
      <c r="GJ123" s="204"/>
      <c r="GK123" s="204"/>
      <c r="GL123" s="204"/>
      <c r="GM123" s="204"/>
      <c r="GN123" s="204"/>
      <c r="GO123" s="204"/>
      <c r="GP123" s="204"/>
      <c r="GQ123" s="204"/>
      <c r="GR123" s="204"/>
      <c r="GS123" s="204"/>
      <c r="GT123" s="204"/>
      <c r="GU123" s="204"/>
      <c r="GV123" s="204"/>
      <c r="GW123" s="204"/>
      <c r="GX123" s="204"/>
      <c r="GY123" s="204"/>
      <c r="GZ123" s="204"/>
      <c r="HA123" s="204"/>
      <c r="HB123" s="204"/>
      <c r="HC123" s="204"/>
      <c r="HD123" s="204"/>
      <c r="HE123" s="204"/>
      <c r="HF123" s="204"/>
      <c r="HG123" s="204"/>
      <c r="HH123" s="204"/>
      <c r="HI123" s="204"/>
      <c r="HJ123" s="204"/>
      <c r="HK123" s="204"/>
      <c r="HL123" s="204"/>
      <c r="HM123" s="204"/>
      <c r="HN123" s="204"/>
      <c r="HO123" s="204"/>
      <c r="HP123" s="204"/>
      <c r="HQ123" s="204"/>
      <c r="HR123" s="204"/>
      <c r="HS123" s="204"/>
      <c r="HT123" s="204"/>
      <c r="HU123" s="204"/>
    </row>
    <row r="124" spans="1:229" ht="12" customHeight="1" x14ac:dyDescent="0.25">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c r="AC124" s="218"/>
      <c r="AD124" s="218"/>
      <c r="AE124" s="218"/>
      <c r="AF124" s="218"/>
      <c r="AG124" s="218"/>
      <c r="AH124" s="218"/>
      <c r="AI124" s="218"/>
      <c r="AJ124" s="218"/>
      <c r="AK124" s="218"/>
      <c r="AL124" s="218"/>
      <c r="AM124" s="218"/>
      <c r="AN124" s="218"/>
      <c r="AO124" s="218"/>
      <c r="AP124" s="218"/>
      <c r="AQ124" s="218"/>
      <c r="AR124" s="218"/>
      <c r="AS124" s="218"/>
      <c r="AT124" s="218"/>
      <c r="AU124" s="218"/>
      <c r="AV124" s="203"/>
      <c r="AW124" s="203"/>
      <c r="AX124" s="203"/>
      <c r="AY124" s="203"/>
      <c r="AZ124" s="203"/>
      <c r="BA124" s="203"/>
      <c r="BB124" s="203"/>
      <c r="BC124" s="203"/>
      <c r="BD124" s="203"/>
      <c r="BE124" s="203"/>
      <c r="BF124" s="203"/>
      <c r="BG124" s="203"/>
      <c r="BH124" s="204"/>
      <c r="BI124" s="204"/>
      <c r="BJ124" s="204"/>
      <c r="BK124" s="204"/>
      <c r="BL124" s="204"/>
      <c r="BM124" s="204"/>
      <c r="BN124" s="204"/>
      <c r="BO124" s="204"/>
      <c r="BP124" s="204"/>
      <c r="BQ124" s="204"/>
      <c r="BR124" s="204"/>
      <c r="BS124" s="204"/>
      <c r="BT124" s="204"/>
      <c r="BU124" s="204"/>
      <c r="BV124" s="204"/>
      <c r="BW124" s="204"/>
      <c r="BX124" s="204"/>
      <c r="BY124" s="204"/>
      <c r="BZ124" s="204"/>
      <c r="CA124" s="204"/>
      <c r="CB124" s="204"/>
      <c r="CC124" s="204"/>
      <c r="CD124" s="204"/>
      <c r="CE124" s="204"/>
      <c r="CF124" s="204"/>
      <c r="CG124" s="204"/>
      <c r="CH124" s="204"/>
      <c r="CI124" s="204"/>
      <c r="CJ124" s="204"/>
      <c r="CK124" s="204"/>
      <c r="CL124" s="204"/>
      <c r="CM124" s="204"/>
      <c r="CN124" s="204"/>
      <c r="CO124" s="204"/>
      <c r="CP124" s="204"/>
      <c r="CQ124" s="204"/>
      <c r="CR124" s="204"/>
      <c r="CS124" s="204"/>
      <c r="CT124" s="204"/>
      <c r="CU124" s="204"/>
      <c r="CV124" s="204"/>
      <c r="CW124" s="204"/>
      <c r="CX124" s="204"/>
      <c r="CY124" s="204"/>
      <c r="CZ124" s="204"/>
      <c r="DA124" s="204"/>
      <c r="DB124" s="204"/>
      <c r="DC124" s="204"/>
      <c r="DD124" s="204"/>
      <c r="DE124" s="204"/>
      <c r="DF124" s="204"/>
      <c r="DG124" s="204"/>
      <c r="DH124" s="204"/>
      <c r="DI124" s="204"/>
      <c r="DJ124" s="204"/>
      <c r="DK124" s="204"/>
      <c r="DL124" s="204"/>
      <c r="DM124" s="204"/>
      <c r="DN124" s="204"/>
      <c r="DO124" s="204"/>
      <c r="DP124" s="204"/>
      <c r="DQ124" s="204"/>
      <c r="DR124" s="204"/>
      <c r="DS124" s="204"/>
      <c r="DT124" s="204"/>
      <c r="DU124" s="204"/>
      <c r="DV124" s="204"/>
      <c r="DW124" s="204"/>
      <c r="DX124" s="204"/>
      <c r="DY124" s="204"/>
      <c r="DZ124" s="204"/>
      <c r="EA124" s="204"/>
      <c r="EB124" s="204"/>
      <c r="EC124" s="204"/>
      <c r="ED124" s="204"/>
      <c r="EE124" s="204"/>
      <c r="EF124" s="204"/>
      <c r="EG124" s="204"/>
      <c r="EH124" s="204"/>
      <c r="EI124" s="204"/>
      <c r="EJ124" s="204"/>
      <c r="EK124" s="204"/>
      <c r="EL124" s="204"/>
      <c r="EM124" s="204"/>
      <c r="EN124" s="204"/>
      <c r="EO124" s="204"/>
      <c r="EP124" s="204"/>
      <c r="EQ124" s="204"/>
      <c r="ER124" s="204"/>
      <c r="ES124" s="204"/>
      <c r="ET124" s="204"/>
      <c r="EU124" s="204"/>
      <c r="EV124" s="204"/>
      <c r="EW124" s="204"/>
      <c r="EX124" s="204"/>
      <c r="EY124" s="204"/>
      <c r="EZ124" s="204"/>
      <c r="FA124" s="204"/>
      <c r="FB124" s="204"/>
      <c r="FC124" s="204"/>
      <c r="FD124" s="204"/>
      <c r="FE124" s="204"/>
      <c r="FF124" s="204"/>
      <c r="FG124" s="204"/>
      <c r="FH124" s="204"/>
      <c r="FI124" s="204"/>
      <c r="FJ124" s="204"/>
      <c r="FK124" s="204"/>
      <c r="FL124" s="204"/>
      <c r="FM124" s="204"/>
      <c r="FN124" s="204"/>
      <c r="FO124" s="204"/>
      <c r="FP124" s="204"/>
      <c r="FQ124" s="204"/>
      <c r="FR124" s="204"/>
      <c r="FS124" s="204"/>
      <c r="FT124" s="204"/>
      <c r="FU124" s="204"/>
      <c r="FV124" s="204"/>
      <c r="FW124" s="204"/>
      <c r="FX124" s="204"/>
      <c r="FY124" s="204"/>
      <c r="FZ124" s="204"/>
      <c r="GA124" s="204"/>
      <c r="GB124" s="204"/>
      <c r="GC124" s="204"/>
      <c r="GD124" s="204"/>
      <c r="GE124" s="204"/>
      <c r="GF124" s="204"/>
      <c r="GG124" s="204"/>
      <c r="GH124" s="204"/>
      <c r="GI124" s="204"/>
      <c r="GJ124" s="204"/>
      <c r="GK124" s="204"/>
      <c r="GL124" s="204"/>
      <c r="GM124" s="204"/>
      <c r="GN124" s="204"/>
      <c r="GO124" s="204"/>
      <c r="GP124" s="204"/>
      <c r="GQ124" s="204"/>
      <c r="GR124" s="204"/>
      <c r="GS124" s="204"/>
      <c r="GT124" s="204"/>
      <c r="GU124" s="204"/>
      <c r="GV124" s="204"/>
      <c r="GW124" s="204"/>
      <c r="GX124" s="204"/>
      <c r="GY124" s="204"/>
      <c r="GZ124" s="204"/>
      <c r="HA124" s="204"/>
      <c r="HB124" s="204"/>
      <c r="HC124" s="204"/>
      <c r="HD124" s="204"/>
      <c r="HE124" s="204"/>
      <c r="HF124" s="204"/>
      <c r="HG124" s="204"/>
      <c r="HH124" s="204"/>
      <c r="HI124" s="204"/>
      <c r="HJ124" s="204"/>
      <c r="HK124" s="204"/>
      <c r="HL124" s="204"/>
      <c r="HM124" s="204"/>
      <c r="HN124" s="204"/>
      <c r="HO124" s="204"/>
      <c r="HP124" s="204"/>
      <c r="HQ124" s="204"/>
      <c r="HR124" s="204"/>
      <c r="HS124" s="204"/>
      <c r="HT124" s="204"/>
      <c r="HU124" s="204"/>
    </row>
    <row r="125" spans="1:229" ht="12" customHeight="1" x14ac:dyDescent="0.25">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c r="AC125" s="218"/>
      <c r="AD125" s="218"/>
      <c r="AE125" s="218"/>
      <c r="AF125" s="218"/>
      <c r="AG125" s="218"/>
      <c r="AH125" s="218"/>
      <c r="AI125" s="218"/>
      <c r="AJ125" s="218"/>
      <c r="AK125" s="218"/>
      <c r="AL125" s="218"/>
      <c r="AM125" s="218"/>
      <c r="AN125" s="218"/>
      <c r="AO125" s="218"/>
      <c r="AP125" s="218"/>
      <c r="AQ125" s="218"/>
      <c r="AR125" s="218"/>
      <c r="AS125" s="218"/>
      <c r="AT125" s="218"/>
      <c r="AU125" s="218"/>
      <c r="AV125" s="203"/>
      <c r="AW125" s="203"/>
      <c r="AX125" s="203"/>
      <c r="AY125" s="203"/>
      <c r="AZ125" s="203"/>
      <c r="BA125" s="203"/>
      <c r="BB125" s="203"/>
      <c r="BC125" s="203"/>
      <c r="BD125" s="203"/>
      <c r="BE125" s="203"/>
      <c r="BF125" s="203"/>
      <c r="BG125" s="203"/>
      <c r="BH125" s="204"/>
      <c r="BI125" s="204"/>
      <c r="BJ125" s="204"/>
      <c r="BK125" s="204"/>
      <c r="BL125" s="204"/>
      <c r="BM125" s="204"/>
      <c r="BN125" s="204"/>
      <c r="BO125" s="204"/>
      <c r="BP125" s="204"/>
      <c r="BQ125" s="204"/>
      <c r="BR125" s="204"/>
      <c r="BS125" s="204"/>
      <c r="BT125" s="204"/>
      <c r="BU125" s="204"/>
      <c r="BV125" s="204"/>
      <c r="BW125" s="204"/>
      <c r="BX125" s="204"/>
      <c r="BY125" s="204"/>
      <c r="BZ125" s="204"/>
      <c r="CA125" s="204"/>
      <c r="CB125" s="204"/>
      <c r="CC125" s="204"/>
      <c r="CD125" s="204"/>
      <c r="CE125" s="204"/>
      <c r="CF125" s="204"/>
      <c r="CG125" s="204"/>
      <c r="CH125" s="204"/>
      <c r="CI125" s="204"/>
      <c r="CJ125" s="204"/>
      <c r="CK125" s="204"/>
      <c r="CL125" s="204"/>
      <c r="CM125" s="204"/>
      <c r="CN125" s="204"/>
      <c r="CO125" s="204"/>
      <c r="CP125" s="204"/>
      <c r="CQ125" s="204"/>
      <c r="CR125" s="204"/>
      <c r="CS125" s="204"/>
      <c r="CT125" s="204"/>
      <c r="CU125" s="204"/>
      <c r="CV125" s="204"/>
      <c r="CW125" s="204"/>
      <c r="CX125" s="204"/>
      <c r="CY125" s="204"/>
      <c r="CZ125" s="204"/>
      <c r="DA125" s="204"/>
      <c r="DB125" s="204"/>
      <c r="DC125" s="204"/>
      <c r="DD125" s="204"/>
      <c r="DE125" s="204"/>
      <c r="DF125" s="204"/>
      <c r="DG125" s="204"/>
      <c r="DH125" s="204"/>
      <c r="DI125" s="204"/>
      <c r="DJ125" s="204"/>
      <c r="DK125" s="204"/>
      <c r="DL125" s="204"/>
      <c r="DM125" s="204"/>
      <c r="DN125" s="204"/>
      <c r="DO125" s="204"/>
      <c r="DP125" s="204"/>
      <c r="DQ125" s="204"/>
      <c r="DR125" s="204"/>
      <c r="DS125" s="204"/>
      <c r="DT125" s="204"/>
      <c r="DU125" s="204"/>
      <c r="DV125" s="204"/>
      <c r="DW125" s="204"/>
      <c r="DX125" s="204"/>
      <c r="DY125" s="204"/>
      <c r="DZ125" s="204"/>
      <c r="EA125" s="204"/>
      <c r="EB125" s="204"/>
      <c r="EC125" s="204"/>
      <c r="ED125" s="204"/>
      <c r="EE125" s="204"/>
      <c r="EF125" s="204"/>
      <c r="EG125" s="204"/>
      <c r="EH125" s="204"/>
      <c r="EI125" s="204"/>
      <c r="EJ125" s="204"/>
      <c r="EK125" s="204"/>
      <c r="EL125" s="204"/>
      <c r="EM125" s="204"/>
      <c r="EN125" s="204"/>
      <c r="EO125" s="204"/>
      <c r="EP125" s="204"/>
      <c r="EQ125" s="204"/>
      <c r="ER125" s="204"/>
      <c r="ES125" s="204"/>
      <c r="ET125" s="204"/>
      <c r="EU125" s="204"/>
      <c r="EV125" s="204"/>
      <c r="EW125" s="204"/>
      <c r="EX125" s="204"/>
      <c r="EY125" s="204"/>
      <c r="EZ125" s="204"/>
      <c r="FA125" s="204"/>
      <c r="FB125" s="204"/>
      <c r="FC125" s="204"/>
      <c r="FD125" s="204"/>
      <c r="FE125" s="204"/>
      <c r="FF125" s="204"/>
      <c r="FG125" s="204"/>
      <c r="FH125" s="204"/>
      <c r="FI125" s="204"/>
      <c r="FJ125" s="204"/>
      <c r="FK125" s="204"/>
      <c r="FL125" s="204"/>
      <c r="FM125" s="204"/>
      <c r="FN125" s="204"/>
      <c r="FO125" s="204"/>
      <c r="FP125" s="204"/>
      <c r="FQ125" s="204"/>
      <c r="FR125" s="204"/>
      <c r="FS125" s="204"/>
      <c r="FT125" s="204"/>
      <c r="FU125" s="204"/>
      <c r="FV125" s="204"/>
      <c r="FW125" s="204"/>
      <c r="FX125" s="204"/>
      <c r="FY125" s="204"/>
      <c r="FZ125" s="204"/>
      <c r="GA125" s="204"/>
      <c r="GB125" s="204"/>
      <c r="GC125" s="204"/>
      <c r="GD125" s="204"/>
      <c r="GE125" s="204"/>
      <c r="GF125" s="204"/>
      <c r="GG125" s="204"/>
      <c r="GH125" s="204"/>
      <c r="GI125" s="204"/>
      <c r="GJ125" s="204"/>
      <c r="GK125" s="204"/>
      <c r="GL125" s="204"/>
      <c r="GM125" s="204"/>
      <c r="GN125" s="204"/>
      <c r="GO125" s="204"/>
      <c r="GP125" s="204"/>
      <c r="GQ125" s="204"/>
      <c r="GR125" s="204"/>
      <c r="GS125" s="204"/>
      <c r="GT125" s="204"/>
      <c r="GU125" s="204"/>
      <c r="GV125" s="204"/>
      <c r="GW125" s="204"/>
      <c r="GX125" s="204"/>
      <c r="GY125" s="204"/>
      <c r="GZ125" s="204"/>
      <c r="HA125" s="204"/>
      <c r="HB125" s="204"/>
      <c r="HC125" s="204"/>
      <c r="HD125" s="204"/>
      <c r="HE125" s="204"/>
      <c r="HF125" s="204"/>
      <c r="HG125" s="204"/>
      <c r="HH125" s="204"/>
      <c r="HI125" s="204"/>
      <c r="HJ125" s="204"/>
      <c r="HK125" s="204"/>
      <c r="HL125" s="204"/>
      <c r="HM125" s="204"/>
      <c r="HN125" s="204"/>
      <c r="HO125" s="204"/>
      <c r="HP125" s="204"/>
      <c r="HQ125" s="204"/>
      <c r="HR125" s="204"/>
      <c r="HS125" s="204"/>
      <c r="HT125" s="204"/>
      <c r="HU125" s="204"/>
    </row>
    <row r="126" spans="1:229" ht="12" customHeight="1" x14ac:dyDescent="0.25">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03"/>
      <c r="AW126" s="203"/>
      <c r="AX126" s="203"/>
      <c r="AY126" s="203"/>
      <c r="AZ126" s="203"/>
      <c r="BA126" s="203"/>
      <c r="BB126" s="203"/>
      <c r="BC126" s="203"/>
      <c r="BD126" s="203"/>
      <c r="BE126" s="203"/>
      <c r="BF126" s="203"/>
      <c r="BG126" s="203"/>
      <c r="BH126" s="204"/>
      <c r="BI126" s="204"/>
      <c r="BJ126" s="204"/>
      <c r="BK126" s="204"/>
      <c r="BL126" s="204"/>
      <c r="BM126" s="204"/>
      <c r="BN126" s="204"/>
      <c r="BO126" s="204"/>
      <c r="BP126" s="204"/>
      <c r="BQ126" s="204"/>
      <c r="BR126" s="204"/>
      <c r="BS126" s="204"/>
      <c r="BT126" s="204"/>
      <c r="BU126" s="204"/>
      <c r="BV126" s="204"/>
      <c r="BW126" s="204"/>
      <c r="BX126" s="204"/>
      <c r="BY126" s="204"/>
      <c r="BZ126" s="204"/>
      <c r="CA126" s="204"/>
      <c r="CB126" s="204"/>
      <c r="CC126" s="204"/>
      <c r="CD126" s="204"/>
      <c r="CE126" s="204"/>
      <c r="CF126" s="204"/>
      <c r="CG126" s="204"/>
      <c r="CH126" s="204"/>
      <c r="CI126" s="204"/>
      <c r="CJ126" s="204"/>
      <c r="CK126" s="204"/>
      <c r="CL126" s="204"/>
      <c r="CM126" s="204"/>
      <c r="CN126" s="204"/>
      <c r="CO126" s="204"/>
      <c r="CP126" s="204"/>
      <c r="CQ126" s="204"/>
      <c r="CR126" s="204"/>
      <c r="CS126" s="204"/>
      <c r="CT126" s="204"/>
      <c r="CU126" s="204"/>
      <c r="CV126" s="204"/>
      <c r="CW126" s="204"/>
      <c r="CX126" s="204"/>
      <c r="CY126" s="204"/>
      <c r="CZ126" s="204"/>
      <c r="DA126" s="204"/>
      <c r="DB126" s="204"/>
      <c r="DC126" s="204"/>
      <c r="DD126" s="204"/>
      <c r="DE126" s="204"/>
      <c r="DF126" s="204"/>
      <c r="DG126" s="204"/>
      <c r="DH126" s="204"/>
      <c r="DI126" s="204"/>
      <c r="DJ126" s="204"/>
      <c r="DK126" s="204"/>
      <c r="DL126" s="204"/>
      <c r="DM126" s="204"/>
      <c r="DN126" s="204"/>
      <c r="DO126" s="204"/>
      <c r="DP126" s="204"/>
      <c r="DQ126" s="204"/>
      <c r="DR126" s="204"/>
      <c r="DS126" s="204"/>
      <c r="DT126" s="204"/>
      <c r="DU126" s="204"/>
      <c r="DV126" s="204"/>
      <c r="DW126" s="204"/>
      <c r="DX126" s="204"/>
      <c r="DY126" s="204"/>
      <c r="DZ126" s="204"/>
      <c r="EA126" s="204"/>
      <c r="EB126" s="204"/>
      <c r="EC126" s="204"/>
      <c r="ED126" s="204"/>
      <c r="EE126" s="204"/>
      <c r="EF126" s="204"/>
      <c r="EG126" s="204"/>
      <c r="EH126" s="204"/>
      <c r="EI126" s="204"/>
      <c r="EJ126" s="204"/>
      <c r="EK126" s="204"/>
      <c r="EL126" s="204"/>
      <c r="EM126" s="204"/>
      <c r="EN126" s="204"/>
      <c r="EO126" s="204"/>
      <c r="EP126" s="204"/>
      <c r="EQ126" s="204"/>
      <c r="ER126" s="204"/>
      <c r="ES126" s="204"/>
      <c r="ET126" s="204"/>
      <c r="EU126" s="204"/>
      <c r="EV126" s="204"/>
      <c r="EW126" s="204"/>
      <c r="EX126" s="204"/>
      <c r="EY126" s="204"/>
      <c r="EZ126" s="204"/>
      <c r="FA126" s="204"/>
      <c r="FB126" s="204"/>
      <c r="FC126" s="204"/>
      <c r="FD126" s="204"/>
      <c r="FE126" s="204"/>
      <c r="FF126" s="204"/>
      <c r="FG126" s="204"/>
      <c r="FH126" s="204"/>
      <c r="FI126" s="204"/>
      <c r="FJ126" s="204"/>
      <c r="FK126" s="204"/>
      <c r="FL126" s="204"/>
      <c r="FM126" s="204"/>
      <c r="FN126" s="204"/>
      <c r="FO126" s="204"/>
      <c r="FP126" s="204"/>
      <c r="FQ126" s="204"/>
      <c r="FR126" s="204"/>
      <c r="FS126" s="204"/>
      <c r="FT126" s="204"/>
      <c r="FU126" s="204"/>
      <c r="FV126" s="204"/>
      <c r="FW126" s="204"/>
      <c r="FX126" s="204"/>
      <c r="FY126" s="204"/>
      <c r="FZ126" s="204"/>
      <c r="GA126" s="204"/>
      <c r="GB126" s="204"/>
      <c r="GC126" s="204"/>
      <c r="GD126" s="204"/>
      <c r="GE126" s="204"/>
      <c r="GF126" s="204"/>
      <c r="GG126" s="204"/>
      <c r="GH126" s="204"/>
      <c r="GI126" s="204"/>
      <c r="GJ126" s="204"/>
      <c r="GK126" s="204"/>
      <c r="GL126" s="204"/>
      <c r="GM126" s="204"/>
      <c r="GN126" s="204"/>
      <c r="GO126" s="204"/>
      <c r="GP126" s="204"/>
      <c r="GQ126" s="204"/>
      <c r="GR126" s="204"/>
      <c r="GS126" s="204"/>
      <c r="GT126" s="204"/>
      <c r="GU126" s="204"/>
      <c r="GV126" s="204"/>
      <c r="GW126" s="204"/>
      <c r="GX126" s="204"/>
      <c r="GY126" s="204"/>
      <c r="GZ126" s="204"/>
      <c r="HA126" s="204"/>
      <c r="HB126" s="204"/>
      <c r="HC126" s="204"/>
      <c r="HD126" s="204"/>
      <c r="HE126" s="204"/>
      <c r="HF126" s="204"/>
      <c r="HG126" s="204"/>
      <c r="HH126" s="204"/>
      <c r="HI126" s="204"/>
      <c r="HJ126" s="204"/>
      <c r="HK126" s="204"/>
      <c r="HL126" s="204"/>
      <c r="HM126" s="204"/>
      <c r="HN126" s="204"/>
      <c r="HO126" s="204"/>
      <c r="HP126" s="204"/>
      <c r="HQ126" s="204"/>
      <c r="HR126" s="204"/>
      <c r="HS126" s="204"/>
      <c r="HT126" s="204"/>
      <c r="HU126" s="204"/>
    </row>
    <row r="127" spans="1:229" ht="12" customHeight="1" x14ac:dyDescent="0.25">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8"/>
      <c r="AC127" s="218"/>
      <c r="AD127" s="218"/>
      <c r="AE127" s="218"/>
      <c r="AF127" s="218"/>
      <c r="AG127" s="218"/>
      <c r="AH127" s="218"/>
      <c r="AI127" s="218"/>
      <c r="AJ127" s="218"/>
      <c r="AK127" s="218"/>
      <c r="AL127" s="218"/>
      <c r="AM127" s="218"/>
      <c r="AN127" s="218"/>
      <c r="AO127" s="218"/>
      <c r="AP127" s="218"/>
      <c r="AQ127" s="218"/>
      <c r="AR127" s="218"/>
      <c r="AS127" s="218"/>
      <c r="AT127" s="218"/>
      <c r="AU127" s="218"/>
      <c r="AV127" s="203"/>
      <c r="AW127" s="203"/>
      <c r="AX127" s="203"/>
      <c r="AY127" s="203"/>
      <c r="AZ127" s="203"/>
      <c r="BA127" s="203"/>
      <c r="BB127" s="203"/>
      <c r="BC127" s="203"/>
      <c r="BD127" s="203"/>
      <c r="BE127" s="203"/>
      <c r="BF127" s="203"/>
      <c r="BG127" s="203"/>
      <c r="BH127" s="204"/>
      <c r="BI127" s="204"/>
      <c r="BJ127" s="204"/>
      <c r="BK127" s="204"/>
      <c r="BL127" s="204"/>
      <c r="BM127" s="204"/>
      <c r="BN127" s="204"/>
      <c r="BO127" s="204"/>
      <c r="BP127" s="204"/>
      <c r="BQ127" s="204"/>
      <c r="BR127" s="204"/>
      <c r="BS127" s="204"/>
      <c r="BT127" s="204"/>
      <c r="BU127" s="204"/>
      <c r="BV127" s="204"/>
      <c r="BW127" s="204"/>
      <c r="BX127" s="204"/>
      <c r="BY127" s="204"/>
      <c r="BZ127" s="204"/>
      <c r="CA127" s="204"/>
      <c r="CB127" s="204"/>
      <c r="CC127" s="204"/>
      <c r="CD127" s="204"/>
      <c r="CE127" s="204"/>
      <c r="CF127" s="204"/>
      <c r="CG127" s="204"/>
      <c r="CH127" s="204"/>
      <c r="CI127" s="204"/>
      <c r="CJ127" s="204"/>
      <c r="CK127" s="204"/>
      <c r="CL127" s="204"/>
      <c r="CM127" s="204"/>
      <c r="CN127" s="204"/>
      <c r="CO127" s="204"/>
      <c r="CP127" s="204"/>
      <c r="CQ127" s="204"/>
      <c r="CR127" s="204"/>
      <c r="CS127" s="204"/>
      <c r="CT127" s="204"/>
      <c r="CU127" s="204"/>
      <c r="CV127" s="204"/>
      <c r="CW127" s="204"/>
      <c r="CX127" s="204"/>
      <c r="CY127" s="204"/>
      <c r="CZ127" s="204"/>
      <c r="DA127" s="204"/>
      <c r="DB127" s="204"/>
      <c r="DC127" s="204"/>
      <c r="DD127" s="204"/>
      <c r="DE127" s="204"/>
      <c r="DF127" s="204"/>
      <c r="DG127" s="204"/>
      <c r="DH127" s="204"/>
      <c r="DI127" s="204"/>
      <c r="DJ127" s="204"/>
      <c r="DK127" s="204"/>
      <c r="DL127" s="204"/>
      <c r="DM127" s="204"/>
      <c r="DN127" s="204"/>
      <c r="DO127" s="204"/>
      <c r="DP127" s="204"/>
      <c r="DQ127" s="204"/>
      <c r="DR127" s="204"/>
      <c r="DS127" s="204"/>
      <c r="DT127" s="204"/>
      <c r="DU127" s="204"/>
      <c r="DV127" s="204"/>
      <c r="DW127" s="204"/>
      <c r="DX127" s="204"/>
      <c r="DY127" s="204"/>
      <c r="DZ127" s="204"/>
      <c r="EA127" s="204"/>
      <c r="EB127" s="204"/>
      <c r="EC127" s="204"/>
      <c r="ED127" s="204"/>
      <c r="EE127" s="204"/>
      <c r="EF127" s="204"/>
      <c r="EG127" s="204"/>
      <c r="EH127" s="204"/>
      <c r="EI127" s="204"/>
      <c r="EJ127" s="204"/>
      <c r="EK127" s="204"/>
      <c r="EL127" s="204"/>
      <c r="EM127" s="204"/>
      <c r="EN127" s="204"/>
      <c r="EO127" s="204"/>
      <c r="EP127" s="204"/>
      <c r="EQ127" s="204"/>
      <c r="ER127" s="204"/>
      <c r="ES127" s="204"/>
      <c r="ET127" s="204"/>
      <c r="EU127" s="204"/>
      <c r="EV127" s="204"/>
      <c r="EW127" s="204"/>
      <c r="EX127" s="204"/>
      <c r="EY127" s="204"/>
      <c r="EZ127" s="204"/>
      <c r="FA127" s="204"/>
      <c r="FB127" s="204"/>
      <c r="FC127" s="204"/>
      <c r="FD127" s="204"/>
      <c r="FE127" s="204"/>
      <c r="FF127" s="204"/>
      <c r="FG127" s="204"/>
      <c r="FH127" s="204"/>
      <c r="FI127" s="204"/>
      <c r="FJ127" s="204"/>
      <c r="FK127" s="204"/>
      <c r="FL127" s="204"/>
      <c r="FM127" s="204"/>
      <c r="FN127" s="204"/>
      <c r="FO127" s="204"/>
      <c r="FP127" s="204"/>
      <c r="FQ127" s="204"/>
      <c r="FR127" s="204"/>
      <c r="FS127" s="204"/>
      <c r="FT127" s="204"/>
      <c r="FU127" s="204"/>
      <c r="FV127" s="204"/>
      <c r="FW127" s="204"/>
      <c r="FX127" s="204"/>
      <c r="FY127" s="204"/>
      <c r="FZ127" s="204"/>
      <c r="GA127" s="204"/>
      <c r="GB127" s="204"/>
      <c r="GC127" s="204"/>
      <c r="GD127" s="204"/>
      <c r="GE127" s="204"/>
      <c r="GF127" s="204"/>
      <c r="GG127" s="204"/>
      <c r="GH127" s="204"/>
      <c r="GI127" s="204"/>
      <c r="GJ127" s="204"/>
      <c r="GK127" s="204"/>
      <c r="GL127" s="204"/>
      <c r="GM127" s="204"/>
      <c r="GN127" s="204"/>
      <c r="GO127" s="204"/>
      <c r="GP127" s="204"/>
      <c r="GQ127" s="204"/>
      <c r="GR127" s="204"/>
      <c r="GS127" s="204"/>
      <c r="GT127" s="204"/>
      <c r="GU127" s="204"/>
      <c r="GV127" s="204"/>
      <c r="GW127" s="204"/>
      <c r="GX127" s="204"/>
      <c r="GY127" s="204"/>
      <c r="GZ127" s="204"/>
      <c r="HA127" s="204"/>
      <c r="HB127" s="204"/>
      <c r="HC127" s="204"/>
      <c r="HD127" s="204"/>
      <c r="HE127" s="204"/>
      <c r="HF127" s="204"/>
      <c r="HG127" s="204"/>
      <c r="HH127" s="204"/>
      <c r="HI127" s="204"/>
      <c r="HJ127" s="204"/>
      <c r="HK127" s="204"/>
      <c r="HL127" s="204"/>
      <c r="HM127" s="204"/>
      <c r="HN127" s="204"/>
      <c r="HO127" s="204"/>
      <c r="HP127" s="204"/>
      <c r="HQ127" s="204"/>
      <c r="HR127" s="204"/>
      <c r="HS127" s="204"/>
      <c r="HT127" s="204"/>
      <c r="HU127" s="204"/>
    </row>
    <row r="128" spans="1:229" ht="12" customHeight="1" x14ac:dyDescent="0.25">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8"/>
      <c r="AC128" s="218"/>
      <c r="AD128" s="218"/>
      <c r="AE128" s="218"/>
      <c r="AF128" s="218"/>
      <c r="AG128" s="218"/>
      <c r="AH128" s="218"/>
      <c r="AI128" s="218"/>
      <c r="AJ128" s="218"/>
      <c r="AK128" s="218"/>
      <c r="AL128" s="218"/>
      <c r="AM128" s="218"/>
      <c r="AN128" s="218"/>
      <c r="AO128" s="218"/>
      <c r="AP128" s="218"/>
      <c r="AQ128" s="218"/>
      <c r="AR128" s="218"/>
      <c r="AS128" s="218"/>
      <c r="AT128" s="218"/>
      <c r="AU128" s="218"/>
      <c r="AV128" s="203"/>
      <c r="AW128" s="203"/>
      <c r="AX128" s="203"/>
      <c r="AY128" s="203"/>
      <c r="AZ128" s="203"/>
      <c r="BA128" s="203"/>
      <c r="BB128" s="203"/>
      <c r="BC128" s="203"/>
      <c r="BD128" s="203"/>
      <c r="BE128" s="203"/>
      <c r="BF128" s="203"/>
      <c r="BG128" s="203"/>
      <c r="BH128" s="204"/>
      <c r="BI128" s="204"/>
      <c r="BJ128" s="204"/>
      <c r="BK128" s="204"/>
      <c r="BL128" s="204"/>
      <c r="BM128" s="204"/>
      <c r="BN128" s="204"/>
      <c r="BO128" s="204"/>
      <c r="BP128" s="204"/>
      <c r="BQ128" s="204"/>
      <c r="BR128" s="204"/>
      <c r="BS128" s="204"/>
      <c r="BT128" s="204"/>
      <c r="BU128" s="204"/>
      <c r="BV128" s="204"/>
      <c r="BW128" s="204"/>
      <c r="BX128" s="204"/>
      <c r="BY128" s="204"/>
      <c r="BZ128" s="204"/>
      <c r="CA128" s="204"/>
      <c r="CB128" s="204"/>
      <c r="CC128" s="204"/>
      <c r="CD128" s="204"/>
      <c r="CE128" s="204"/>
      <c r="CF128" s="204"/>
      <c r="CG128" s="204"/>
      <c r="CH128" s="204"/>
      <c r="CI128" s="204"/>
      <c r="CJ128" s="204"/>
      <c r="CK128" s="204"/>
      <c r="CL128" s="204"/>
      <c r="CM128" s="204"/>
      <c r="CN128" s="204"/>
      <c r="CO128" s="204"/>
      <c r="CP128" s="204"/>
      <c r="CQ128" s="204"/>
      <c r="CR128" s="204"/>
      <c r="CS128" s="204"/>
      <c r="CT128" s="204"/>
      <c r="CU128" s="204"/>
      <c r="CV128" s="204"/>
      <c r="CW128" s="204"/>
      <c r="CX128" s="204"/>
      <c r="CY128" s="204"/>
      <c r="CZ128" s="204"/>
      <c r="DA128" s="204"/>
      <c r="DB128" s="204"/>
      <c r="DC128" s="204"/>
      <c r="DD128" s="204"/>
      <c r="DE128" s="204"/>
      <c r="DF128" s="204"/>
      <c r="DG128" s="204"/>
      <c r="DH128" s="204"/>
      <c r="DI128" s="204"/>
      <c r="DJ128" s="204"/>
      <c r="DK128" s="204"/>
      <c r="DL128" s="204"/>
      <c r="DM128" s="204"/>
      <c r="DN128" s="204"/>
      <c r="DO128" s="204"/>
      <c r="DP128" s="204"/>
      <c r="DQ128" s="204"/>
      <c r="DR128" s="204"/>
      <c r="DS128" s="204"/>
      <c r="DT128" s="204"/>
      <c r="DU128" s="204"/>
      <c r="DV128" s="204"/>
      <c r="DW128" s="204"/>
      <c r="DX128" s="204"/>
      <c r="DY128" s="204"/>
      <c r="DZ128" s="204"/>
      <c r="EA128" s="204"/>
      <c r="EB128" s="204"/>
      <c r="EC128" s="204"/>
      <c r="ED128" s="204"/>
      <c r="EE128" s="204"/>
      <c r="EF128" s="204"/>
      <c r="EG128" s="204"/>
      <c r="EH128" s="204"/>
      <c r="EI128" s="204"/>
      <c r="EJ128" s="204"/>
      <c r="EK128" s="204"/>
      <c r="EL128" s="204"/>
      <c r="EM128" s="204"/>
      <c r="EN128" s="204"/>
      <c r="EO128" s="204"/>
      <c r="EP128" s="204"/>
      <c r="EQ128" s="204"/>
      <c r="ER128" s="204"/>
      <c r="ES128" s="204"/>
      <c r="ET128" s="204"/>
      <c r="EU128" s="204"/>
      <c r="EV128" s="204"/>
      <c r="EW128" s="204"/>
      <c r="EX128" s="204"/>
      <c r="EY128" s="204"/>
      <c r="EZ128" s="204"/>
      <c r="FA128" s="204"/>
      <c r="FB128" s="204"/>
      <c r="FC128" s="204"/>
      <c r="FD128" s="204"/>
      <c r="FE128" s="204"/>
      <c r="FF128" s="204"/>
      <c r="FG128" s="204"/>
      <c r="FH128" s="204"/>
      <c r="FI128" s="204"/>
      <c r="FJ128" s="204"/>
      <c r="FK128" s="204"/>
      <c r="FL128" s="204"/>
      <c r="FM128" s="204"/>
      <c r="FN128" s="204"/>
      <c r="FO128" s="204"/>
      <c r="FP128" s="204"/>
      <c r="FQ128" s="204"/>
      <c r="FR128" s="204"/>
      <c r="FS128" s="204"/>
      <c r="FT128" s="204"/>
      <c r="FU128" s="204"/>
      <c r="FV128" s="204"/>
      <c r="FW128" s="204"/>
      <c r="FX128" s="204"/>
      <c r="FY128" s="204"/>
      <c r="FZ128" s="204"/>
      <c r="GA128" s="204"/>
      <c r="GB128" s="204"/>
      <c r="GC128" s="204"/>
      <c r="GD128" s="204"/>
      <c r="GE128" s="204"/>
      <c r="GF128" s="204"/>
      <c r="GG128" s="204"/>
      <c r="GH128" s="204"/>
      <c r="GI128" s="204"/>
      <c r="GJ128" s="204"/>
      <c r="GK128" s="204"/>
      <c r="GL128" s="204"/>
      <c r="GM128" s="204"/>
      <c r="GN128" s="204"/>
      <c r="GO128" s="204"/>
      <c r="GP128" s="204"/>
      <c r="GQ128" s="204"/>
      <c r="GR128" s="204"/>
      <c r="GS128" s="204"/>
      <c r="GT128" s="204"/>
      <c r="GU128" s="204"/>
      <c r="GV128" s="204"/>
      <c r="GW128" s="204"/>
      <c r="GX128" s="204"/>
      <c r="GY128" s="204"/>
      <c r="GZ128" s="204"/>
      <c r="HA128" s="204"/>
      <c r="HB128" s="204"/>
      <c r="HC128" s="204"/>
      <c r="HD128" s="204"/>
      <c r="HE128" s="204"/>
      <c r="HF128" s="204"/>
      <c r="HG128" s="204"/>
      <c r="HH128" s="204"/>
      <c r="HI128" s="204"/>
      <c r="HJ128" s="204"/>
      <c r="HK128" s="204"/>
      <c r="HL128" s="204"/>
      <c r="HM128" s="204"/>
      <c r="HN128" s="204"/>
      <c r="HO128" s="204"/>
      <c r="HP128" s="204"/>
      <c r="HQ128" s="204"/>
      <c r="HR128" s="204"/>
      <c r="HS128" s="204"/>
      <c r="HT128" s="204"/>
      <c r="HU128" s="204"/>
    </row>
    <row r="129" spans="1:229" ht="12" customHeight="1" x14ac:dyDescent="0.25">
      <c r="A129" s="218"/>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218"/>
      <c r="AG129" s="218"/>
      <c r="AH129" s="218"/>
      <c r="AI129" s="218"/>
      <c r="AJ129" s="218"/>
      <c r="AK129" s="218"/>
      <c r="AL129" s="218"/>
      <c r="AM129" s="218"/>
      <c r="AN129" s="218"/>
      <c r="AO129" s="218"/>
      <c r="AP129" s="218"/>
      <c r="AQ129" s="218"/>
      <c r="AR129" s="218"/>
      <c r="AS129" s="218"/>
      <c r="AT129" s="218"/>
      <c r="AU129" s="218"/>
      <c r="AV129" s="203"/>
      <c r="AW129" s="203"/>
      <c r="AX129" s="203"/>
      <c r="AY129" s="203"/>
      <c r="AZ129" s="203"/>
      <c r="BA129" s="203"/>
      <c r="BB129" s="203"/>
      <c r="BC129" s="203"/>
      <c r="BD129" s="203"/>
      <c r="BE129" s="203"/>
      <c r="BF129" s="203"/>
      <c r="BG129" s="203"/>
      <c r="BH129" s="204"/>
      <c r="BI129" s="204"/>
      <c r="BJ129" s="204"/>
      <c r="BK129" s="204"/>
      <c r="BL129" s="204"/>
      <c r="BM129" s="204"/>
      <c r="BN129" s="204"/>
      <c r="BO129" s="204"/>
      <c r="BP129" s="204"/>
      <c r="BQ129" s="204"/>
      <c r="BR129" s="204"/>
      <c r="BS129" s="204"/>
      <c r="BT129" s="204"/>
      <c r="BU129" s="204"/>
      <c r="BV129" s="204"/>
      <c r="BW129" s="204"/>
      <c r="BX129" s="204"/>
      <c r="BY129" s="204"/>
      <c r="BZ129" s="204"/>
      <c r="CA129" s="204"/>
      <c r="CB129" s="204"/>
      <c r="CC129" s="204"/>
      <c r="CD129" s="204"/>
      <c r="CE129" s="204"/>
      <c r="CF129" s="204"/>
      <c r="CG129" s="204"/>
      <c r="CH129" s="204"/>
      <c r="CI129" s="204"/>
      <c r="CJ129" s="204"/>
      <c r="CK129" s="204"/>
      <c r="CL129" s="204"/>
      <c r="CM129" s="204"/>
      <c r="CN129" s="204"/>
      <c r="CO129" s="204"/>
      <c r="CP129" s="204"/>
      <c r="CQ129" s="204"/>
      <c r="CR129" s="204"/>
      <c r="CS129" s="204"/>
      <c r="CT129" s="204"/>
      <c r="CU129" s="204"/>
      <c r="CV129" s="204"/>
      <c r="CW129" s="204"/>
      <c r="CX129" s="204"/>
      <c r="CY129" s="204"/>
      <c r="CZ129" s="204"/>
      <c r="DA129" s="204"/>
      <c r="DB129" s="204"/>
      <c r="DC129" s="204"/>
      <c r="DD129" s="204"/>
      <c r="DE129" s="204"/>
      <c r="DF129" s="204"/>
      <c r="DG129" s="204"/>
      <c r="DH129" s="204"/>
      <c r="DI129" s="204"/>
      <c r="DJ129" s="204"/>
      <c r="DK129" s="204"/>
      <c r="DL129" s="204"/>
      <c r="DM129" s="204"/>
      <c r="DN129" s="204"/>
      <c r="DO129" s="204"/>
      <c r="DP129" s="204"/>
      <c r="DQ129" s="204"/>
      <c r="DR129" s="204"/>
      <c r="DS129" s="204"/>
      <c r="DT129" s="204"/>
      <c r="DU129" s="204"/>
      <c r="DV129" s="204"/>
      <c r="DW129" s="204"/>
      <c r="DX129" s="204"/>
      <c r="DY129" s="204"/>
      <c r="DZ129" s="204"/>
      <c r="EA129" s="204"/>
      <c r="EB129" s="204"/>
      <c r="EC129" s="204"/>
      <c r="ED129" s="204"/>
      <c r="EE129" s="204"/>
      <c r="EF129" s="204"/>
      <c r="EG129" s="204"/>
      <c r="EH129" s="204"/>
      <c r="EI129" s="204"/>
      <c r="EJ129" s="204"/>
      <c r="EK129" s="204"/>
      <c r="EL129" s="204"/>
      <c r="EM129" s="204"/>
      <c r="EN129" s="204"/>
      <c r="EO129" s="204"/>
      <c r="EP129" s="204"/>
      <c r="EQ129" s="204"/>
      <c r="ER129" s="204"/>
      <c r="ES129" s="204"/>
      <c r="ET129" s="204"/>
      <c r="EU129" s="204"/>
      <c r="EV129" s="204"/>
      <c r="EW129" s="204"/>
      <c r="EX129" s="204"/>
      <c r="EY129" s="204"/>
      <c r="EZ129" s="204"/>
      <c r="FA129" s="204"/>
      <c r="FB129" s="204"/>
      <c r="FC129" s="204"/>
      <c r="FD129" s="204"/>
      <c r="FE129" s="204"/>
      <c r="FF129" s="204"/>
      <c r="FG129" s="204"/>
      <c r="FH129" s="204"/>
      <c r="FI129" s="204"/>
      <c r="FJ129" s="204"/>
      <c r="FK129" s="204"/>
      <c r="FL129" s="204"/>
      <c r="FM129" s="204"/>
      <c r="FN129" s="204"/>
      <c r="FO129" s="204"/>
      <c r="FP129" s="204"/>
      <c r="FQ129" s="204"/>
      <c r="FR129" s="204"/>
      <c r="FS129" s="204"/>
      <c r="FT129" s="204"/>
      <c r="FU129" s="204"/>
      <c r="FV129" s="204"/>
      <c r="FW129" s="204"/>
      <c r="FX129" s="204"/>
      <c r="FY129" s="204"/>
      <c r="FZ129" s="204"/>
      <c r="GA129" s="204"/>
      <c r="GB129" s="204"/>
      <c r="GC129" s="204"/>
      <c r="GD129" s="204"/>
      <c r="GE129" s="204"/>
      <c r="GF129" s="204"/>
      <c r="GG129" s="204"/>
      <c r="GH129" s="204"/>
      <c r="GI129" s="204"/>
      <c r="GJ129" s="204"/>
      <c r="GK129" s="204"/>
      <c r="GL129" s="204"/>
      <c r="GM129" s="204"/>
      <c r="GN129" s="204"/>
      <c r="GO129" s="204"/>
      <c r="GP129" s="204"/>
      <c r="GQ129" s="204"/>
      <c r="GR129" s="204"/>
      <c r="GS129" s="204"/>
      <c r="GT129" s="204"/>
      <c r="GU129" s="204"/>
      <c r="GV129" s="204"/>
      <c r="GW129" s="204"/>
      <c r="GX129" s="204"/>
      <c r="GY129" s="204"/>
      <c r="GZ129" s="204"/>
      <c r="HA129" s="204"/>
      <c r="HB129" s="204"/>
      <c r="HC129" s="204"/>
      <c r="HD129" s="204"/>
      <c r="HE129" s="204"/>
      <c r="HF129" s="204"/>
      <c r="HG129" s="204"/>
      <c r="HH129" s="204"/>
      <c r="HI129" s="204"/>
      <c r="HJ129" s="204"/>
      <c r="HK129" s="204"/>
      <c r="HL129" s="204"/>
      <c r="HM129" s="204"/>
      <c r="HN129" s="204"/>
      <c r="HO129" s="204"/>
      <c r="HP129" s="204"/>
      <c r="HQ129" s="204"/>
      <c r="HR129" s="204"/>
      <c r="HS129" s="204"/>
      <c r="HT129" s="204"/>
      <c r="HU129" s="204"/>
    </row>
    <row r="130" spans="1:229" ht="12" customHeight="1" x14ac:dyDescent="0.25">
      <c r="A130" s="218"/>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c r="AA130" s="218"/>
      <c r="AB130" s="218"/>
      <c r="AC130" s="218"/>
      <c r="AD130" s="218"/>
      <c r="AE130" s="218"/>
      <c r="AF130" s="218"/>
      <c r="AG130" s="218"/>
      <c r="AH130" s="218"/>
      <c r="AI130" s="218"/>
      <c r="AJ130" s="218"/>
      <c r="AK130" s="218"/>
      <c r="AL130" s="218"/>
      <c r="AM130" s="218"/>
      <c r="AN130" s="218"/>
      <c r="AO130" s="218"/>
      <c r="AP130" s="218"/>
      <c r="AQ130" s="218"/>
      <c r="AR130" s="218"/>
      <c r="AS130" s="218"/>
      <c r="AT130" s="218"/>
      <c r="AU130" s="218"/>
      <c r="AV130" s="203"/>
      <c r="AW130" s="203"/>
      <c r="AX130" s="203"/>
      <c r="AY130" s="203"/>
      <c r="AZ130" s="203"/>
      <c r="BA130" s="203"/>
      <c r="BB130" s="203"/>
      <c r="BC130" s="203"/>
      <c r="BD130" s="203"/>
      <c r="BE130" s="203"/>
      <c r="BF130" s="203"/>
      <c r="BG130" s="203"/>
      <c r="BH130" s="204"/>
      <c r="BI130" s="204"/>
      <c r="BJ130" s="204"/>
      <c r="BK130" s="204"/>
      <c r="BL130" s="204"/>
      <c r="BM130" s="204"/>
      <c r="BN130" s="204"/>
      <c r="BO130" s="204"/>
      <c r="BP130" s="204"/>
      <c r="BQ130" s="204"/>
      <c r="BR130" s="204"/>
      <c r="BS130" s="204"/>
      <c r="BT130" s="204"/>
      <c r="BU130" s="204"/>
      <c r="BV130" s="204"/>
      <c r="BW130" s="204"/>
      <c r="BX130" s="204"/>
      <c r="BY130" s="204"/>
      <c r="BZ130" s="204"/>
      <c r="CA130" s="204"/>
      <c r="CB130" s="204"/>
      <c r="CC130" s="204"/>
      <c r="CD130" s="204"/>
      <c r="CE130" s="204"/>
      <c r="CF130" s="204"/>
      <c r="CG130" s="204"/>
      <c r="CH130" s="204"/>
      <c r="CI130" s="204"/>
      <c r="CJ130" s="204"/>
      <c r="CK130" s="204"/>
      <c r="CL130" s="204"/>
      <c r="CM130" s="204"/>
      <c r="CN130" s="204"/>
      <c r="CO130" s="204"/>
      <c r="CP130" s="204"/>
      <c r="CQ130" s="204"/>
      <c r="CR130" s="204"/>
      <c r="CS130" s="204"/>
      <c r="CT130" s="204"/>
      <c r="CU130" s="204"/>
      <c r="CV130" s="204"/>
      <c r="CW130" s="204"/>
      <c r="CX130" s="204"/>
      <c r="CY130" s="204"/>
      <c r="CZ130" s="204"/>
      <c r="DA130" s="204"/>
      <c r="DB130" s="204"/>
      <c r="DC130" s="204"/>
      <c r="DD130" s="204"/>
      <c r="DE130" s="204"/>
      <c r="DF130" s="204"/>
      <c r="DG130" s="204"/>
      <c r="DH130" s="204"/>
      <c r="DI130" s="204"/>
      <c r="DJ130" s="204"/>
      <c r="DK130" s="204"/>
      <c r="DL130" s="204"/>
      <c r="DM130" s="204"/>
      <c r="DN130" s="204"/>
      <c r="DO130" s="204"/>
      <c r="DP130" s="204"/>
      <c r="DQ130" s="204"/>
      <c r="DR130" s="204"/>
      <c r="DS130" s="204"/>
      <c r="DT130" s="204"/>
      <c r="DU130" s="204"/>
      <c r="DV130" s="204"/>
      <c r="DW130" s="204"/>
      <c r="DX130" s="204"/>
      <c r="DY130" s="204"/>
      <c r="DZ130" s="204"/>
      <c r="EA130" s="204"/>
      <c r="EB130" s="204"/>
      <c r="EC130" s="204"/>
      <c r="ED130" s="204"/>
      <c r="EE130" s="204"/>
      <c r="EF130" s="204"/>
      <c r="EG130" s="204"/>
      <c r="EH130" s="204"/>
      <c r="EI130" s="204"/>
      <c r="EJ130" s="204"/>
      <c r="EK130" s="204"/>
      <c r="EL130" s="204"/>
      <c r="EM130" s="204"/>
      <c r="EN130" s="204"/>
      <c r="EO130" s="204"/>
      <c r="EP130" s="204"/>
      <c r="EQ130" s="204"/>
      <c r="ER130" s="204"/>
      <c r="ES130" s="204"/>
      <c r="ET130" s="204"/>
      <c r="EU130" s="204"/>
      <c r="EV130" s="204"/>
      <c r="EW130" s="204"/>
      <c r="EX130" s="204"/>
      <c r="EY130" s="204"/>
      <c r="EZ130" s="204"/>
      <c r="FA130" s="204"/>
      <c r="FB130" s="204"/>
      <c r="FC130" s="204"/>
      <c r="FD130" s="204"/>
      <c r="FE130" s="204"/>
      <c r="FF130" s="204"/>
      <c r="FG130" s="204"/>
      <c r="FH130" s="204"/>
      <c r="FI130" s="204"/>
      <c r="FJ130" s="204"/>
      <c r="FK130" s="204"/>
      <c r="FL130" s="204"/>
      <c r="FM130" s="204"/>
      <c r="FN130" s="204"/>
      <c r="FO130" s="204"/>
      <c r="FP130" s="204"/>
      <c r="FQ130" s="204"/>
      <c r="FR130" s="204"/>
      <c r="FS130" s="204"/>
      <c r="FT130" s="204"/>
      <c r="FU130" s="204"/>
      <c r="FV130" s="204"/>
      <c r="FW130" s="204"/>
      <c r="FX130" s="204"/>
      <c r="FY130" s="204"/>
      <c r="FZ130" s="204"/>
      <c r="GA130" s="204"/>
      <c r="GB130" s="204"/>
      <c r="GC130" s="204"/>
      <c r="GD130" s="204"/>
      <c r="GE130" s="204"/>
      <c r="GF130" s="204"/>
      <c r="GG130" s="204"/>
      <c r="GH130" s="204"/>
      <c r="GI130" s="204"/>
      <c r="GJ130" s="204"/>
      <c r="GK130" s="204"/>
      <c r="GL130" s="204"/>
      <c r="GM130" s="204"/>
      <c r="GN130" s="204"/>
      <c r="GO130" s="204"/>
      <c r="GP130" s="204"/>
      <c r="GQ130" s="204"/>
      <c r="GR130" s="204"/>
      <c r="GS130" s="204"/>
      <c r="GT130" s="204"/>
      <c r="GU130" s="204"/>
      <c r="GV130" s="204"/>
      <c r="GW130" s="204"/>
      <c r="GX130" s="204"/>
      <c r="GY130" s="204"/>
      <c r="GZ130" s="204"/>
      <c r="HA130" s="204"/>
      <c r="HB130" s="204"/>
      <c r="HC130" s="204"/>
      <c r="HD130" s="204"/>
      <c r="HE130" s="204"/>
      <c r="HF130" s="204"/>
      <c r="HG130" s="204"/>
      <c r="HH130" s="204"/>
      <c r="HI130" s="204"/>
      <c r="HJ130" s="204"/>
      <c r="HK130" s="204"/>
      <c r="HL130" s="204"/>
      <c r="HM130" s="204"/>
      <c r="HN130" s="204"/>
      <c r="HO130" s="204"/>
      <c r="HP130" s="204"/>
      <c r="HQ130" s="204"/>
      <c r="HR130" s="204"/>
      <c r="HS130" s="204"/>
      <c r="HT130" s="204"/>
      <c r="HU130" s="204"/>
    </row>
    <row r="131" spans="1:229" ht="12" customHeight="1" x14ac:dyDescent="0.25">
      <c r="A131" s="218"/>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c r="AA131" s="218"/>
      <c r="AB131" s="218"/>
      <c r="AC131" s="218"/>
      <c r="AD131" s="218"/>
      <c r="AE131" s="218"/>
      <c r="AF131" s="218"/>
      <c r="AG131" s="218"/>
      <c r="AH131" s="218"/>
      <c r="AI131" s="218"/>
      <c r="AJ131" s="218"/>
      <c r="AK131" s="218"/>
      <c r="AL131" s="218"/>
      <c r="AM131" s="218"/>
      <c r="AN131" s="218"/>
      <c r="AO131" s="218"/>
      <c r="AP131" s="218"/>
      <c r="AQ131" s="218"/>
      <c r="AR131" s="218"/>
      <c r="AS131" s="218"/>
      <c r="AT131" s="218"/>
      <c r="AU131" s="218"/>
      <c r="AV131" s="203"/>
      <c r="AW131" s="203"/>
      <c r="AX131" s="203"/>
      <c r="AY131" s="203"/>
      <c r="AZ131" s="203"/>
      <c r="BA131" s="203"/>
      <c r="BB131" s="203"/>
      <c r="BC131" s="203"/>
      <c r="BD131" s="203"/>
      <c r="BE131" s="203"/>
      <c r="BF131" s="203"/>
      <c r="BG131" s="203"/>
      <c r="BH131" s="204"/>
      <c r="BI131" s="204"/>
      <c r="BJ131" s="204"/>
      <c r="BK131" s="204"/>
      <c r="BL131" s="204"/>
      <c r="BM131" s="204"/>
      <c r="BN131" s="204"/>
      <c r="BO131" s="204"/>
      <c r="BP131" s="204"/>
      <c r="BQ131" s="204"/>
      <c r="BR131" s="204"/>
      <c r="BS131" s="204"/>
      <c r="BT131" s="204"/>
      <c r="BU131" s="204"/>
      <c r="BV131" s="204"/>
      <c r="BW131" s="204"/>
      <c r="BX131" s="204"/>
      <c r="BY131" s="204"/>
      <c r="BZ131" s="204"/>
      <c r="CA131" s="204"/>
      <c r="CB131" s="204"/>
      <c r="CC131" s="204"/>
      <c r="CD131" s="204"/>
      <c r="CE131" s="204"/>
      <c r="CF131" s="204"/>
      <c r="CG131" s="204"/>
      <c r="CH131" s="204"/>
      <c r="CI131" s="204"/>
      <c r="CJ131" s="204"/>
      <c r="CK131" s="204"/>
      <c r="CL131" s="204"/>
      <c r="CM131" s="204"/>
      <c r="CN131" s="204"/>
      <c r="CO131" s="204"/>
      <c r="CP131" s="204"/>
      <c r="CQ131" s="204"/>
      <c r="CR131" s="204"/>
      <c r="CS131" s="204"/>
      <c r="CT131" s="204"/>
      <c r="CU131" s="204"/>
      <c r="CV131" s="204"/>
      <c r="CW131" s="204"/>
      <c r="CX131" s="204"/>
      <c r="CY131" s="204"/>
      <c r="CZ131" s="204"/>
      <c r="DA131" s="204"/>
      <c r="DB131" s="204"/>
      <c r="DC131" s="204"/>
      <c r="DD131" s="204"/>
      <c r="DE131" s="204"/>
      <c r="DF131" s="204"/>
      <c r="DG131" s="204"/>
      <c r="DH131" s="204"/>
      <c r="DI131" s="204"/>
      <c r="DJ131" s="204"/>
      <c r="DK131" s="204"/>
      <c r="DL131" s="204"/>
      <c r="DM131" s="204"/>
      <c r="DN131" s="204"/>
      <c r="DO131" s="204"/>
      <c r="DP131" s="204"/>
      <c r="DQ131" s="204"/>
      <c r="DR131" s="204"/>
      <c r="DS131" s="204"/>
      <c r="DT131" s="204"/>
      <c r="DU131" s="204"/>
      <c r="DV131" s="204"/>
      <c r="DW131" s="204"/>
      <c r="DX131" s="204"/>
      <c r="DY131" s="204"/>
      <c r="DZ131" s="204"/>
      <c r="EA131" s="204"/>
      <c r="EB131" s="204"/>
      <c r="EC131" s="204"/>
      <c r="ED131" s="204"/>
      <c r="EE131" s="204"/>
      <c r="EF131" s="204"/>
      <c r="EG131" s="204"/>
      <c r="EH131" s="204"/>
      <c r="EI131" s="204"/>
      <c r="EJ131" s="204"/>
      <c r="EK131" s="204"/>
      <c r="EL131" s="204"/>
      <c r="EM131" s="204"/>
      <c r="EN131" s="204"/>
      <c r="EO131" s="204"/>
      <c r="EP131" s="204"/>
      <c r="EQ131" s="204"/>
      <c r="ER131" s="204"/>
      <c r="ES131" s="204"/>
      <c r="ET131" s="204"/>
      <c r="EU131" s="204"/>
      <c r="EV131" s="204"/>
      <c r="EW131" s="204"/>
      <c r="EX131" s="204"/>
      <c r="EY131" s="204"/>
      <c r="EZ131" s="204"/>
      <c r="FA131" s="204"/>
      <c r="FB131" s="204"/>
      <c r="FC131" s="204"/>
      <c r="FD131" s="204"/>
      <c r="FE131" s="204"/>
      <c r="FF131" s="204"/>
      <c r="FG131" s="204"/>
      <c r="FH131" s="204"/>
      <c r="FI131" s="204"/>
      <c r="FJ131" s="204"/>
      <c r="FK131" s="204"/>
      <c r="FL131" s="204"/>
      <c r="FM131" s="204"/>
      <c r="FN131" s="204"/>
      <c r="FO131" s="204"/>
      <c r="FP131" s="204"/>
      <c r="FQ131" s="204"/>
      <c r="FR131" s="204"/>
      <c r="FS131" s="204"/>
      <c r="FT131" s="204"/>
      <c r="FU131" s="204"/>
      <c r="FV131" s="204"/>
      <c r="FW131" s="204"/>
      <c r="FX131" s="204"/>
      <c r="FY131" s="204"/>
      <c r="FZ131" s="204"/>
      <c r="GA131" s="204"/>
      <c r="GB131" s="204"/>
      <c r="GC131" s="204"/>
      <c r="GD131" s="204"/>
      <c r="GE131" s="204"/>
      <c r="GF131" s="204"/>
      <c r="GG131" s="204"/>
      <c r="GH131" s="204"/>
      <c r="GI131" s="204"/>
      <c r="GJ131" s="204"/>
      <c r="GK131" s="204"/>
      <c r="GL131" s="204"/>
      <c r="GM131" s="204"/>
      <c r="GN131" s="204"/>
      <c r="GO131" s="204"/>
      <c r="GP131" s="204"/>
      <c r="GQ131" s="204"/>
      <c r="GR131" s="204"/>
      <c r="GS131" s="204"/>
      <c r="GT131" s="204"/>
      <c r="GU131" s="204"/>
      <c r="GV131" s="204"/>
      <c r="GW131" s="204"/>
      <c r="GX131" s="204"/>
      <c r="GY131" s="204"/>
      <c r="GZ131" s="204"/>
      <c r="HA131" s="204"/>
      <c r="HB131" s="204"/>
      <c r="HC131" s="204"/>
      <c r="HD131" s="204"/>
      <c r="HE131" s="204"/>
      <c r="HF131" s="204"/>
      <c r="HG131" s="204"/>
      <c r="HH131" s="204"/>
      <c r="HI131" s="204"/>
      <c r="HJ131" s="204"/>
      <c r="HK131" s="204"/>
      <c r="HL131" s="204"/>
      <c r="HM131" s="204"/>
      <c r="HN131" s="204"/>
      <c r="HO131" s="204"/>
      <c r="HP131" s="204"/>
      <c r="HQ131" s="204"/>
      <c r="HR131" s="204"/>
      <c r="HS131" s="204"/>
      <c r="HT131" s="204"/>
      <c r="HU131" s="204"/>
    </row>
    <row r="132" spans="1:229" ht="12" customHeight="1" x14ac:dyDescent="0.25">
      <c r="A132" s="218"/>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c r="AA132" s="218"/>
      <c r="AB132" s="218"/>
      <c r="AC132" s="218"/>
      <c r="AD132" s="218"/>
      <c r="AE132" s="218"/>
      <c r="AF132" s="218"/>
      <c r="AG132" s="218"/>
      <c r="AH132" s="218"/>
      <c r="AI132" s="218"/>
      <c r="AJ132" s="218"/>
      <c r="AK132" s="218"/>
      <c r="AL132" s="218"/>
      <c r="AM132" s="218"/>
      <c r="AN132" s="218"/>
      <c r="AO132" s="218"/>
      <c r="AP132" s="218"/>
      <c r="AQ132" s="218"/>
      <c r="AR132" s="218"/>
      <c r="AS132" s="218"/>
      <c r="AT132" s="218"/>
      <c r="AU132" s="218"/>
      <c r="AV132" s="203"/>
      <c r="AW132" s="203"/>
      <c r="AX132" s="203"/>
      <c r="AY132" s="203"/>
      <c r="AZ132" s="203"/>
      <c r="BA132" s="203"/>
      <c r="BB132" s="203"/>
      <c r="BC132" s="203"/>
      <c r="BD132" s="203"/>
      <c r="BE132" s="203"/>
      <c r="BF132" s="203"/>
      <c r="BG132" s="203"/>
      <c r="BH132" s="204"/>
      <c r="BI132" s="204"/>
      <c r="BJ132" s="204"/>
      <c r="BK132" s="204"/>
      <c r="BL132" s="204"/>
      <c r="BM132" s="204"/>
      <c r="BN132" s="204"/>
      <c r="BO132" s="204"/>
      <c r="BP132" s="204"/>
      <c r="BQ132" s="204"/>
      <c r="BR132" s="204"/>
      <c r="BS132" s="204"/>
      <c r="BT132" s="204"/>
      <c r="BU132" s="204"/>
      <c r="BV132" s="204"/>
      <c r="BW132" s="204"/>
      <c r="BX132" s="204"/>
      <c r="BY132" s="204"/>
      <c r="BZ132" s="204"/>
      <c r="CA132" s="204"/>
      <c r="CB132" s="204"/>
      <c r="CC132" s="204"/>
      <c r="CD132" s="204"/>
      <c r="CE132" s="204"/>
      <c r="CF132" s="204"/>
      <c r="CG132" s="204"/>
      <c r="CH132" s="204"/>
      <c r="CI132" s="204"/>
      <c r="CJ132" s="204"/>
      <c r="CK132" s="204"/>
      <c r="CL132" s="204"/>
      <c r="CM132" s="204"/>
      <c r="CN132" s="204"/>
      <c r="CO132" s="204"/>
      <c r="CP132" s="204"/>
      <c r="CQ132" s="204"/>
      <c r="CR132" s="204"/>
      <c r="CS132" s="204"/>
      <c r="CT132" s="204"/>
      <c r="CU132" s="204"/>
      <c r="CV132" s="204"/>
      <c r="CW132" s="204"/>
      <c r="CX132" s="204"/>
      <c r="CY132" s="204"/>
      <c r="CZ132" s="204"/>
      <c r="DA132" s="204"/>
      <c r="DB132" s="204"/>
      <c r="DC132" s="204"/>
      <c r="DD132" s="204"/>
      <c r="DE132" s="204"/>
      <c r="DF132" s="204"/>
      <c r="DG132" s="204"/>
      <c r="DH132" s="204"/>
      <c r="DI132" s="204"/>
      <c r="DJ132" s="204"/>
      <c r="DK132" s="204"/>
      <c r="DL132" s="204"/>
      <c r="DM132" s="204"/>
      <c r="DN132" s="204"/>
      <c r="DO132" s="204"/>
      <c r="DP132" s="204"/>
      <c r="DQ132" s="204"/>
      <c r="DR132" s="204"/>
      <c r="DS132" s="204"/>
      <c r="DT132" s="204"/>
      <c r="DU132" s="204"/>
      <c r="DV132" s="204"/>
      <c r="DW132" s="204"/>
      <c r="DX132" s="204"/>
      <c r="DY132" s="204"/>
      <c r="DZ132" s="204"/>
      <c r="EA132" s="204"/>
      <c r="EB132" s="204"/>
      <c r="EC132" s="204"/>
      <c r="ED132" s="204"/>
      <c r="EE132" s="204"/>
      <c r="EF132" s="204"/>
      <c r="EG132" s="204"/>
      <c r="EH132" s="204"/>
      <c r="EI132" s="204"/>
      <c r="EJ132" s="204"/>
      <c r="EK132" s="204"/>
      <c r="EL132" s="204"/>
      <c r="EM132" s="204"/>
      <c r="EN132" s="204"/>
      <c r="EO132" s="204"/>
      <c r="EP132" s="204"/>
      <c r="EQ132" s="204"/>
      <c r="ER132" s="204"/>
      <c r="ES132" s="204"/>
      <c r="ET132" s="204"/>
      <c r="EU132" s="204"/>
      <c r="EV132" s="204"/>
      <c r="EW132" s="204"/>
      <c r="EX132" s="204"/>
      <c r="EY132" s="204"/>
      <c r="EZ132" s="204"/>
      <c r="FA132" s="204"/>
      <c r="FB132" s="204"/>
      <c r="FC132" s="204"/>
      <c r="FD132" s="204"/>
      <c r="FE132" s="204"/>
      <c r="FF132" s="204"/>
      <c r="FG132" s="204"/>
      <c r="FH132" s="204"/>
      <c r="FI132" s="204"/>
      <c r="FJ132" s="204"/>
      <c r="FK132" s="204"/>
      <c r="FL132" s="204"/>
      <c r="FM132" s="204"/>
      <c r="FN132" s="204"/>
      <c r="FO132" s="204"/>
      <c r="FP132" s="204"/>
      <c r="FQ132" s="204"/>
      <c r="FR132" s="204"/>
      <c r="FS132" s="204"/>
      <c r="FT132" s="204"/>
      <c r="FU132" s="204"/>
      <c r="FV132" s="204"/>
      <c r="FW132" s="204"/>
      <c r="FX132" s="204"/>
      <c r="FY132" s="204"/>
      <c r="FZ132" s="204"/>
      <c r="GA132" s="204"/>
      <c r="GB132" s="204"/>
      <c r="GC132" s="204"/>
      <c r="GD132" s="204"/>
      <c r="GE132" s="204"/>
      <c r="GF132" s="204"/>
      <c r="GG132" s="204"/>
      <c r="GH132" s="204"/>
      <c r="GI132" s="204"/>
      <c r="GJ132" s="204"/>
      <c r="GK132" s="204"/>
      <c r="GL132" s="204"/>
      <c r="GM132" s="204"/>
      <c r="GN132" s="204"/>
      <c r="GO132" s="204"/>
      <c r="GP132" s="204"/>
      <c r="GQ132" s="204"/>
      <c r="GR132" s="204"/>
      <c r="GS132" s="204"/>
      <c r="GT132" s="204"/>
      <c r="GU132" s="204"/>
      <c r="GV132" s="204"/>
      <c r="GW132" s="204"/>
      <c r="GX132" s="204"/>
      <c r="GY132" s="204"/>
      <c r="GZ132" s="204"/>
      <c r="HA132" s="204"/>
      <c r="HB132" s="204"/>
      <c r="HC132" s="204"/>
      <c r="HD132" s="204"/>
      <c r="HE132" s="204"/>
      <c r="HF132" s="204"/>
      <c r="HG132" s="204"/>
      <c r="HH132" s="204"/>
      <c r="HI132" s="204"/>
      <c r="HJ132" s="204"/>
      <c r="HK132" s="204"/>
      <c r="HL132" s="204"/>
      <c r="HM132" s="204"/>
      <c r="HN132" s="204"/>
      <c r="HO132" s="204"/>
      <c r="HP132" s="204"/>
      <c r="HQ132" s="204"/>
      <c r="HR132" s="204"/>
      <c r="HS132" s="204"/>
      <c r="HT132" s="204"/>
      <c r="HU132" s="204"/>
    </row>
    <row r="133" spans="1:229" ht="12" customHeight="1" x14ac:dyDescent="0.25">
      <c r="A133" s="218"/>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c r="AA133" s="218"/>
      <c r="AB133" s="218"/>
      <c r="AC133" s="218"/>
      <c r="AD133" s="218"/>
      <c r="AE133" s="218"/>
      <c r="AF133" s="218"/>
      <c r="AG133" s="218"/>
      <c r="AH133" s="218"/>
      <c r="AI133" s="218"/>
      <c r="AJ133" s="218"/>
      <c r="AK133" s="218"/>
      <c r="AL133" s="218"/>
      <c r="AM133" s="218"/>
      <c r="AN133" s="218"/>
      <c r="AO133" s="218"/>
      <c r="AP133" s="218"/>
      <c r="AQ133" s="218"/>
      <c r="AR133" s="218"/>
      <c r="AS133" s="218"/>
      <c r="AT133" s="218"/>
      <c r="AU133" s="218"/>
      <c r="AV133" s="203"/>
      <c r="AW133" s="203"/>
      <c r="AX133" s="203"/>
      <c r="AY133" s="203"/>
      <c r="AZ133" s="203"/>
      <c r="BA133" s="203"/>
      <c r="BB133" s="203"/>
      <c r="BC133" s="203"/>
      <c r="BD133" s="203"/>
      <c r="BE133" s="203"/>
      <c r="BF133" s="203"/>
      <c r="BG133" s="203"/>
      <c r="BH133" s="204"/>
      <c r="BI133" s="204"/>
      <c r="BJ133" s="204"/>
      <c r="BK133" s="204"/>
      <c r="BL133" s="204"/>
      <c r="BM133" s="204"/>
      <c r="BN133" s="204"/>
      <c r="BO133" s="204"/>
      <c r="BP133" s="204"/>
      <c r="BQ133" s="204"/>
      <c r="BR133" s="204"/>
      <c r="BS133" s="204"/>
      <c r="BT133" s="204"/>
      <c r="BU133" s="204"/>
      <c r="BV133" s="204"/>
      <c r="BW133" s="204"/>
      <c r="BX133" s="204"/>
      <c r="BY133" s="204"/>
      <c r="BZ133" s="204"/>
      <c r="CA133" s="204"/>
      <c r="CB133" s="204"/>
      <c r="CC133" s="204"/>
      <c r="CD133" s="204"/>
      <c r="CE133" s="204"/>
      <c r="CF133" s="204"/>
      <c r="CG133" s="204"/>
      <c r="CH133" s="204"/>
      <c r="CI133" s="204"/>
      <c r="CJ133" s="204"/>
      <c r="CK133" s="204"/>
      <c r="CL133" s="204"/>
      <c r="CM133" s="204"/>
      <c r="CN133" s="204"/>
      <c r="CO133" s="204"/>
      <c r="CP133" s="204"/>
      <c r="CQ133" s="204"/>
      <c r="CR133" s="204"/>
      <c r="CS133" s="204"/>
      <c r="CT133" s="204"/>
      <c r="CU133" s="204"/>
      <c r="CV133" s="204"/>
      <c r="CW133" s="204"/>
      <c r="CX133" s="204"/>
      <c r="CY133" s="204"/>
      <c r="CZ133" s="204"/>
      <c r="DA133" s="204"/>
      <c r="DB133" s="204"/>
      <c r="DC133" s="204"/>
      <c r="DD133" s="204"/>
      <c r="DE133" s="204"/>
      <c r="DF133" s="204"/>
      <c r="DG133" s="204"/>
      <c r="DH133" s="204"/>
      <c r="DI133" s="204"/>
      <c r="DJ133" s="204"/>
      <c r="DK133" s="204"/>
      <c r="DL133" s="204"/>
      <c r="DM133" s="204"/>
      <c r="DN133" s="204"/>
      <c r="DO133" s="204"/>
      <c r="DP133" s="204"/>
      <c r="DQ133" s="204"/>
      <c r="DR133" s="204"/>
      <c r="DS133" s="204"/>
      <c r="DT133" s="204"/>
      <c r="DU133" s="204"/>
      <c r="DV133" s="204"/>
      <c r="DW133" s="204"/>
      <c r="DX133" s="204"/>
      <c r="DY133" s="204"/>
      <c r="DZ133" s="204"/>
      <c r="EA133" s="204"/>
      <c r="EB133" s="204"/>
      <c r="EC133" s="204"/>
      <c r="ED133" s="204"/>
      <c r="EE133" s="204"/>
      <c r="EF133" s="204"/>
      <c r="EG133" s="204"/>
      <c r="EH133" s="204"/>
      <c r="EI133" s="204"/>
      <c r="EJ133" s="204"/>
      <c r="EK133" s="204"/>
      <c r="EL133" s="204"/>
      <c r="EM133" s="204"/>
      <c r="EN133" s="204"/>
      <c r="EO133" s="204"/>
      <c r="EP133" s="204"/>
      <c r="EQ133" s="204"/>
      <c r="ER133" s="204"/>
      <c r="ES133" s="204"/>
      <c r="ET133" s="204"/>
      <c r="EU133" s="204"/>
      <c r="EV133" s="204"/>
      <c r="EW133" s="204"/>
      <c r="EX133" s="204"/>
      <c r="EY133" s="204"/>
      <c r="EZ133" s="204"/>
      <c r="FA133" s="204"/>
      <c r="FB133" s="204"/>
      <c r="FC133" s="204"/>
      <c r="FD133" s="204"/>
      <c r="FE133" s="204"/>
      <c r="FF133" s="204"/>
      <c r="FG133" s="204"/>
      <c r="FH133" s="204"/>
      <c r="FI133" s="204"/>
      <c r="FJ133" s="204"/>
      <c r="FK133" s="204"/>
      <c r="FL133" s="204"/>
      <c r="FM133" s="204"/>
      <c r="FN133" s="204"/>
      <c r="FO133" s="204"/>
      <c r="FP133" s="204"/>
      <c r="FQ133" s="204"/>
      <c r="FR133" s="204"/>
      <c r="FS133" s="204"/>
      <c r="FT133" s="204"/>
      <c r="FU133" s="204"/>
      <c r="FV133" s="204"/>
      <c r="FW133" s="204"/>
      <c r="FX133" s="204"/>
      <c r="FY133" s="204"/>
      <c r="FZ133" s="204"/>
      <c r="GA133" s="204"/>
      <c r="GB133" s="204"/>
      <c r="GC133" s="204"/>
      <c r="GD133" s="204"/>
      <c r="GE133" s="204"/>
      <c r="GF133" s="204"/>
      <c r="GG133" s="204"/>
      <c r="GH133" s="204"/>
      <c r="GI133" s="204"/>
      <c r="GJ133" s="204"/>
      <c r="GK133" s="204"/>
      <c r="GL133" s="204"/>
      <c r="GM133" s="204"/>
      <c r="GN133" s="204"/>
      <c r="GO133" s="204"/>
      <c r="GP133" s="204"/>
      <c r="GQ133" s="204"/>
      <c r="GR133" s="204"/>
      <c r="GS133" s="204"/>
      <c r="GT133" s="204"/>
      <c r="GU133" s="204"/>
      <c r="GV133" s="204"/>
      <c r="GW133" s="204"/>
      <c r="GX133" s="204"/>
      <c r="GY133" s="204"/>
      <c r="GZ133" s="204"/>
      <c r="HA133" s="204"/>
      <c r="HB133" s="204"/>
      <c r="HC133" s="204"/>
      <c r="HD133" s="204"/>
      <c r="HE133" s="204"/>
      <c r="HF133" s="204"/>
      <c r="HG133" s="204"/>
      <c r="HH133" s="204"/>
      <c r="HI133" s="204"/>
      <c r="HJ133" s="204"/>
      <c r="HK133" s="204"/>
      <c r="HL133" s="204"/>
      <c r="HM133" s="204"/>
      <c r="HN133" s="204"/>
      <c r="HO133" s="204"/>
      <c r="HP133" s="204"/>
      <c r="HQ133" s="204"/>
      <c r="HR133" s="204"/>
      <c r="HS133" s="204"/>
      <c r="HT133" s="204"/>
      <c r="HU133" s="204"/>
    </row>
    <row r="134" spans="1:229" ht="12" customHeight="1" x14ac:dyDescent="0.25">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c r="AA134" s="218"/>
      <c r="AB134" s="218"/>
      <c r="AC134" s="218"/>
      <c r="AD134" s="218"/>
      <c r="AE134" s="218"/>
      <c r="AF134" s="218"/>
      <c r="AG134" s="218"/>
      <c r="AH134" s="218"/>
      <c r="AI134" s="218"/>
      <c r="AJ134" s="218"/>
      <c r="AK134" s="218"/>
      <c r="AL134" s="218"/>
      <c r="AM134" s="218"/>
      <c r="AN134" s="218"/>
      <c r="AO134" s="218"/>
      <c r="AP134" s="218"/>
      <c r="AQ134" s="218"/>
      <c r="AR134" s="218"/>
      <c r="AS134" s="218"/>
      <c r="AT134" s="218"/>
      <c r="AU134" s="218"/>
      <c r="AV134" s="203"/>
      <c r="AW134" s="203"/>
      <c r="AX134" s="203"/>
      <c r="AY134" s="203"/>
      <c r="AZ134" s="203"/>
      <c r="BA134" s="203"/>
      <c r="BB134" s="203"/>
      <c r="BC134" s="203"/>
      <c r="BD134" s="203"/>
      <c r="BE134" s="203"/>
      <c r="BF134" s="203"/>
      <c r="BG134" s="203"/>
      <c r="BH134" s="204"/>
      <c r="BI134" s="204"/>
      <c r="BJ134" s="204"/>
      <c r="BK134" s="204"/>
      <c r="BL134" s="204"/>
      <c r="BM134" s="204"/>
      <c r="BN134" s="204"/>
      <c r="BO134" s="204"/>
      <c r="BP134" s="204"/>
      <c r="BQ134" s="204"/>
      <c r="BR134" s="204"/>
      <c r="BS134" s="204"/>
      <c r="BT134" s="204"/>
      <c r="BU134" s="204"/>
      <c r="BV134" s="204"/>
      <c r="BW134" s="204"/>
      <c r="BX134" s="204"/>
      <c r="BY134" s="204"/>
      <c r="BZ134" s="204"/>
      <c r="CA134" s="204"/>
      <c r="CB134" s="204"/>
      <c r="CC134" s="204"/>
      <c r="CD134" s="204"/>
      <c r="CE134" s="204"/>
      <c r="CF134" s="204"/>
      <c r="CG134" s="204"/>
      <c r="CH134" s="204"/>
      <c r="CI134" s="204"/>
      <c r="CJ134" s="204"/>
      <c r="CK134" s="204"/>
      <c r="CL134" s="204"/>
      <c r="CM134" s="204"/>
      <c r="CN134" s="204"/>
      <c r="CO134" s="204"/>
      <c r="CP134" s="204"/>
      <c r="CQ134" s="204"/>
      <c r="CR134" s="204"/>
      <c r="CS134" s="204"/>
      <c r="CT134" s="204"/>
      <c r="CU134" s="204"/>
      <c r="CV134" s="204"/>
      <c r="CW134" s="204"/>
      <c r="CX134" s="204"/>
      <c r="CY134" s="204"/>
      <c r="CZ134" s="204"/>
      <c r="DA134" s="204"/>
      <c r="DB134" s="204"/>
      <c r="DC134" s="204"/>
      <c r="DD134" s="204"/>
      <c r="DE134" s="204"/>
      <c r="DF134" s="204"/>
      <c r="DG134" s="204"/>
      <c r="DH134" s="204"/>
      <c r="DI134" s="204"/>
      <c r="DJ134" s="204"/>
      <c r="DK134" s="204"/>
      <c r="DL134" s="204"/>
      <c r="DM134" s="204"/>
      <c r="DN134" s="204"/>
      <c r="DO134" s="204"/>
      <c r="DP134" s="204"/>
      <c r="DQ134" s="204"/>
      <c r="DR134" s="204"/>
      <c r="DS134" s="204"/>
      <c r="DT134" s="204"/>
      <c r="DU134" s="204"/>
      <c r="DV134" s="204"/>
      <c r="DW134" s="204"/>
      <c r="DX134" s="204"/>
      <c r="DY134" s="204"/>
      <c r="DZ134" s="204"/>
      <c r="EA134" s="204"/>
      <c r="EB134" s="204"/>
      <c r="EC134" s="204"/>
      <c r="ED134" s="204"/>
      <c r="EE134" s="204"/>
      <c r="EF134" s="204"/>
      <c r="EG134" s="204"/>
      <c r="EH134" s="204"/>
      <c r="EI134" s="204"/>
      <c r="EJ134" s="204"/>
      <c r="EK134" s="204"/>
      <c r="EL134" s="204"/>
      <c r="EM134" s="204"/>
      <c r="EN134" s="204"/>
      <c r="EO134" s="204"/>
      <c r="EP134" s="204"/>
      <c r="EQ134" s="204"/>
      <c r="ER134" s="204"/>
      <c r="ES134" s="204"/>
      <c r="ET134" s="204"/>
      <c r="EU134" s="204"/>
      <c r="EV134" s="204"/>
      <c r="EW134" s="204"/>
      <c r="EX134" s="204"/>
      <c r="EY134" s="204"/>
      <c r="EZ134" s="204"/>
      <c r="FA134" s="204"/>
      <c r="FB134" s="204"/>
      <c r="FC134" s="204"/>
      <c r="FD134" s="204"/>
      <c r="FE134" s="204"/>
      <c r="FF134" s="204"/>
      <c r="FG134" s="204"/>
      <c r="FH134" s="204"/>
      <c r="FI134" s="204"/>
      <c r="FJ134" s="204"/>
      <c r="FK134" s="204"/>
      <c r="FL134" s="204"/>
      <c r="FM134" s="204"/>
      <c r="FN134" s="204"/>
      <c r="FO134" s="204"/>
      <c r="FP134" s="204"/>
      <c r="FQ134" s="204"/>
      <c r="FR134" s="204"/>
      <c r="FS134" s="204"/>
      <c r="FT134" s="204"/>
      <c r="FU134" s="204"/>
      <c r="FV134" s="204"/>
      <c r="FW134" s="204"/>
      <c r="FX134" s="204"/>
      <c r="FY134" s="204"/>
      <c r="FZ134" s="204"/>
      <c r="GA134" s="204"/>
      <c r="GB134" s="204"/>
      <c r="GC134" s="204"/>
      <c r="GD134" s="204"/>
      <c r="GE134" s="204"/>
      <c r="GF134" s="204"/>
      <c r="GG134" s="204"/>
      <c r="GH134" s="204"/>
      <c r="GI134" s="204"/>
      <c r="GJ134" s="204"/>
      <c r="GK134" s="204"/>
      <c r="GL134" s="204"/>
      <c r="GM134" s="204"/>
      <c r="GN134" s="204"/>
      <c r="GO134" s="204"/>
      <c r="GP134" s="204"/>
      <c r="GQ134" s="204"/>
      <c r="GR134" s="204"/>
      <c r="GS134" s="204"/>
      <c r="GT134" s="204"/>
      <c r="GU134" s="204"/>
      <c r="GV134" s="204"/>
      <c r="GW134" s="204"/>
      <c r="GX134" s="204"/>
      <c r="GY134" s="204"/>
      <c r="GZ134" s="204"/>
      <c r="HA134" s="204"/>
      <c r="HB134" s="204"/>
      <c r="HC134" s="204"/>
      <c r="HD134" s="204"/>
      <c r="HE134" s="204"/>
      <c r="HF134" s="204"/>
      <c r="HG134" s="204"/>
      <c r="HH134" s="204"/>
      <c r="HI134" s="204"/>
      <c r="HJ134" s="204"/>
      <c r="HK134" s="204"/>
      <c r="HL134" s="204"/>
      <c r="HM134" s="204"/>
      <c r="HN134" s="204"/>
      <c r="HO134" s="204"/>
      <c r="HP134" s="204"/>
      <c r="HQ134" s="204"/>
      <c r="HR134" s="204"/>
      <c r="HS134" s="204"/>
      <c r="HT134" s="204"/>
      <c r="HU134" s="204"/>
    </row>
    <row r="135" spans="1:229" ht="12" customHeight="1" x14ac:dyDescent="0.25">
      <c r="A135" s="218"/>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c r="AA135" s="218"/>
      <c r="AB135" s="218"/>
      <c r="AC135" s="218"/>
      <c r="AD135" s="218"/>
      <c r="AE135" s="218"/>
      <c r="AF135" s="218"/>
      <c r="AG135" s="218"/>
      <c r="AH135" s="218"/>
      <c r="AI135" s="218"/>
      <c r="AJ135" s="218"/>
      <c r="AK135" s="218"/>
      <c r="AL135" s="218"/>
      <c r="AM135" s="218"/>
      <c r="AN135" s="218"/>
      <c r="AO135" s="218"/>
      <c r="AP135" s="218"/>
      <c r="AQ135" s="218"/>
      <c r="AR135" s="218"/>
      <c r="AS135" s="218"/>
      <c r="AT135" s="218"/>
      <c r="AU135" s="218"/>
      <c r="AV135" s="203"/>
      <c r="AW135" s="203"/>
      <c r="AX135" s="203"/>
      <c r="AY135" s="203"/>
      <c r="AZ135" s="203"/>
      <c r="BA135" s="203"/>
      <c r="BB135" s="203"/>
      <c r="BC135" s="203"/>
      <c r="BD135" s="203"/>
      <c r="BE135" s="203"/>
      <c r="BF135" s="203"/>
      <c r="BG135" s="203"/>
      <c r="BH135" s="204"/>
      <c r="BI135" s="204"/>
      <c r="BJ135" s="204"/>
      <c r="BK135" s="204"/>
      <c r="BL135" s="204"/>
      <c r="BM135" s="204"/>
      <c r="BN135" s="204"/>
      <c r="BO135" s="204"/>
      <c r="BP135" s="204"/>
      <c r="BQ135" s="204"/>
      <c r="BR135" s="204"/>
      <c r="BS135" s="204"/>
      <c r="BT135" s="204"/>
      <c r="BU135" s="204"/>
      <c r="BV135" s="204"/>
      <c r="BW135" s="204"/>
      <c r="BX135" s="204"/>
      <c r="BY135" s="204"/>
      <c r="BZ135" s="204"/>
      <c r="CA135" s="204"/>
      <c r="CB135" s="204"/>
      <c r="CC135" s="204"/>
      <c r="CD135" s="204"/>
      <c r="CE135" s="204"/>
      <c r="CF135" s="204"/>
      <c r="CG135" s="204"/>
      <c r="CH135" s="204"/>
      <c r="CI135" s="204"/>
      <c r="CJ135" s="204"/>
      <c r="CK135" s="204"/>
      <c r="CL135" s="204"/>
      <c r="CM135" s="204"/>
      <c r="CN135" s="204"/>
      <c r="CO135" s="204"/>
      <c r="CP135" s="204"/>
      <c r="CQ135" s="204"/>
      <c r="CR135" s="204"/>
      <c r="CS135" s="204"/>
      <c r="CT135" s="204"/>
      <c r="CU135" s="204"/>
      <c r="CV135" s="204"/>
      <c r="CW135" s="204"/>
      <c r="CX135" s="204"/>
      <c r="CY135" s="204"/>
      <c r="CZ135" s="204"/>
      <c r="DA135" s="204"/>
      <c r="DB135" s="204"/>
      <c r="DC135" s="204"/>
      <c r="DD135" s="204"/>
      <c r="DE135" s="204"/>
      <c r="DF135" s="204"/>
      <c r="DG135" s="204"/>
      <c r="DH135" s="204"/>
      <c r="DI135" s="204"/>
      <c r="DJ135" s="204"/>
      <c r="DK135" s="204"/>
      <c r="DL135" s="204"/>
      <c r="DM135" s="204"/>
      <c r="DN135" s="204"/>
      <c r="DO135" s="204"/>
      <c r="DP135" s="204"/>
      <c r="DQ135" s="204"/>
      <c r="DR135" s="204"/>
      <c r="DS135" s="204"/>
      <c r="DT135" s="204"/>
      <c r="DU135" s="204"/>
      <c r="DV135" s="204"/>
      <c r="DW135" s="204"/>
      <c r="DX135" s="204"/>
      <c r="DY135" s="204"/>
      <c r="DZ135" s="204"/>
      <c r="EA135" s="204"/>
      <c r="EB135" s="204"/>
      <c r="EC135" s="204"/>
      <c r="ED135" s="204"/>
      <c r="EE135" s="204"/>
      <c r="EF135" s="204"/>
      <c r="EG135" s="204"/>
      <c r="EH135" s="204"/>
      <c r="EI135" s="204"/>
      <c r="EJ135" s="204"/>
      <c r="EK135" s="204"/>
      <c r="EL135" s="204"/>
      <c r="EM135" s="204"/>
      <c r="EN135" s="204"/>
      <c r="EO135" s="204"/>
      <c r="EP135" s="204"/>
      <c r="EQ135" s="204"/>
      <c r="ER135" s="204"/>
      <c r="ES135" s="204"/>
      <c r="ET135" s="204"/>
      <c r="EU135" s="204"/>
      <c r="EV135" s="204"/>
      <c r="EW135" s="204"/>
      <c r="EX135" s="204"/>
      <c r="EY135" s="204"/>
      <c r="EZ135" s="204"/>
      <c r="FA135" s="204"/>
      <c r="FB135" s="204"/>
      <c r="FC135" s="204"/>
      <c r="FD135" s="204"/>
      <c r="FE135" s="204"/>
      <c r="FF135" s="204"/>
      <c r="FG135" s="204"/>
      <c r="FH135" s="204"/>
      <c r="FI135" s="204"/>
      <c r="FJ135" s="204"/>
      <c r="FK135" s="204"/>
      <c r="FL135" s="204"/>
      <c r="FM135" s="204"/>
      <c r="FN135" s="204"/>
      <c r="FO135" s="204"/>
      <c r="FP135" s="204"/>
      <c r="FQ135" s="204"/>
      <c r="FR135" s="204"/>
      <c r="FS135" s="204"/>
      <c r="FT135" s="204"/>
      <c r="FU135" s="204"/>
      <c r="FV135" s="204"/>
      <c r="FW135" s="204"/>
      <c r="FX135" s="204"/>
      <c r="FY135" s="204"/>
      <c r="FZ135" s="204"/>
      <c r="GA135" s="204"/>
      <c r="GB135" s="204"/>
      <c r="GC135" s="204"/>
      <c r="GD135" s="204"/>
      <c r="GE135" s="204"/>
      <c r="GF135" s="204"/>
      <c r="GG135" s="204"/>
      <c r="GH135" s="204"/>
      <c r="GI135" s="204"/>
      <c r="GJ135" s="204"/>
      <c r="GK135" s="204"/>
      <c r="GL135" s="204"/>
      <c r="GM135" s="204"/>
      <c r="GN135" s="204"/>
      <c r="GO135" s="204"/>
      <c r="GP135" s="204"/>
      <c r="GQ135" s="204"/>
      <c r="GR135" s="204"/>
      <c r="GS135" s="204"/>
      <c r="GT135" s="204"/>
      <c r="GU135" s="204"/>
      <c r="GV135" s="204"/>
      <c r="GW135" s="204"/>
      <c r="GX135" s="204"/>
      <c r="GY135" s="204"/>
      <c r="GZ135" s="204"/>
      <c r="HA135" s="204"/>
      <c r="HB135" s="204"/>
      <c r="HC135" s="204"/>
      <c r="HD135" s="204"/>
      <c r="HE135" s="204"/>
      <c r="HF135" s="204"/>
      <c r="HG135" s="204"/>
      <c r="HH135" s="204"/>
      <c r="HI135" s="204"/>
      <c r="HJ135" s="204"/>
      <c r="HK135" s="204"/>
      <c r="HL135" s="204"/>
      <c r="HM135" s="204"/>
      <c r="HN135" s="204"/>
      <c r="HO135" s="204"/>
      <c r="HP135" s="204"/>
      <c r="HQ135" s="204"/>
      <c r="HR135" s="204"/>
      <c r="HS135" s="204"/>
      <c r="HT135" s="204"/>
      <c r="HU135" s="204"/>
    </row>
    <row r="136" spans="1:229" ht="12" customHeight="1" x14ac:dyDescent="0.25">
      <c r="A136" s="218"/>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c r="AA136" s="218"/>
      <c r="AB136" s="218"/>
      <c r="AC136" s="218"/>
      <c r="AD136" s="218"/>
      <c r="AE136" s="218"/>
      <c r="AF136" s="218"/>
      <c r="AG136" s="218"/>
      <c r="AH136" s="218"/>
      <c r="AI136" s="218"/>
      <c r="AJ136" s="218"/>
      <c r="AK136" s="218"/>
      <c r="AL136" s="218"/>
      <c r="AM136" s="218"/>
      <c r="AN136" s="218"/>
      <c r="AO136" s="218"/>
      <c r="AP136" s="218"/>
      <c r="AQ136" s="218"/>
      <c r="AR136" s="218"/>
      <c r="AS136" s="218"/>
      <c r="AT136" s="218"/>
      <c r="AU136" s="218"/>
      <c r="AV136" s="203"/>
      <c r="AW136" s="203"/>
      <c r="AX136" s="203"/>
      <c r="AY136" s="203"/>
      <c r="AZ136" s="203"/>
      <c r="BA136" s="203"/>
      <c r="BB136" s="203"/>
      <c r="BC136" s="203"/>
      <c r="BD136" s="203"/>
      <c r="BE136" s="203"/>
      <c r="BF136" s="203"/>
      <c r="BG136" s="203"/>
      <c r="BH136" s="204"/>
      <c r="BI136" s="204"/>
      <c r="BJ136" s="204"/>
      <c r="BK136" s="204"/>
      <c r="BL136" s="204"/>
      <c r="BM136" s="204"/>
      <c r="BN136" s="204"/>
      <c r="BO136" s="204"/>
      <c r="BP136" s="204"/>
      <c r="BQ136" s="204"/>
      <c r="BR136" s="204"/>
      <c r="BS136" s="204"/>
      <c r="BT136" s="204"/>
      <c r="BU136" s="204"/>
      <c r="BV136" s="204"/>
      <c r="BW136" s="204"/>
      <c r="BX136" s="204"/>
      <c r="BY136" s="204"/>
      <c r="BZ136" s="204"/>
      <c r="CA136" s="204"/>
      <c r="CB136" s="204"/>
      <c r="CC136" s="204"/>
      <c r="CD136" s="204"/>
      <c r="CE136" s="204"/>
      <c r="CF136" s="204"/>
      <c r="CG136" s="204"/>
      <c r="CH136" s="204"/>
      <c r="CI136" s="204"/>
      <c r="CJ136" s="204"/>
      <c r="CK136" s="204"/>
      <c r="CL136" s="204"/>
      <c r="CM136" s="204"/>
      <c r="CN136" s="204"/>
      <c r="CO136" s="204"/>
      <c r="CP136" s="204"/>
      <c r="CQ136" s="204"/>
      <c r="CR136" s="204"/>
      <c r="CS136" s="204"/>
      <c r="CT136" s="204"/>
      <c r="CU136" s="204"/>
      <c r="CV136" s="204"/>
      <c r="CW136" s="204"/>
      <c r="CX136" s="204"/>
      <c r="CY136" s="204"/>
      <c r="CZ136" s="204"/>
      <c r="DA136" s="204"/>
      <c r="DB136" s="204"/>
      <c r="DC136" s="204"/>
      <c r="DD136" s="204"/>
      <c r="DE136" s="204"/>
      <c r="DF136" s="204"/>
      <c r="DG136" s="204"/>
      <c r="DH136" s="204"/>
      <c r="DI136" s="204"/>
      <c r="DJ136" s="204"/>
      <c r="DK136" s="204"/>
      <c r="DL136" s="204"/>
      <c r="DM136" s="204"/>
      <c r="DN136" s="204"/>
      <c r="DO136" s="204"/>
      <c r="DP136" s="204"/>
      <c r="DQ136" s="204"/>
      <c r="DR136" s="204"/>
      <c r="DS136" s="204"/>
      <c r="DT136" s="204"/>
      <c r="DU136" s="204"/>
      <c r="DV136" s="204"/>
      <c r="DW136" s="204"/>
      <c r="DX136" s="204"/>
      <c r="DY136" s="204"/>
      <c r="DZ136" s="204"/>
      <c r="EA136" s="204"/>
      <c r="EB136" s="204"/>
      <c r="EC136" s="204"/>
      <c r="ED136" s="204"/>
      <c r="EE136" s="204"/>
      <c r="EF136" s="204"/>
      <c r="EG136" s="204"/>
      <c r="EH136" s="204"/>
      <c r="EI136" s="204"/>
      <c r="EJ136" s="204"/>
      <c r="EK136" s="204"/>
      <c r="EL136" s="204"/>
      <c r="EM136" s="204"/>
      <c r="EN136" s="204"/>
      <c r="EO136" s="204"/>
      <c r="EP136" s="204"/>
      <c r="EQ136" s="204"/>
      <c r="ER136" s="204"/>
      <c r="ES136" s="204"/>
      <c r="ET136" s="204"/>
      <c r="EU136" s="204"/>
      <c r="EV136" s="204"/>
      <c r="EW136" s="204"/>
      <c r="EX136" s="204"/>
      <c r="EY136" s="204"/>
      <c r="EZ136" s="204"/>
      <c r="FA136" s="204"/>
      <c r="FB136" s="204"/>
      <c r="FC136" s="204"/>
      <c r="FD136" s="204"/>
      <c r="FE136" s="204"/>
      <c r="FF136" s="204"/>
      <c r="FG136" s="204"/>
      <c r="FH136" s="204"/>
      <c r="FI136" s="204"/>
      <c r="FJ136" s="204"/>
      <c r="FK136" s="204"/>
      <c r="FL136" s="204"/>
      <c r="FM136" s="204"/>
      <c r="FN136" s="204"/>
      <c r="FO136" s="204"/>
      <c r="FP136" s="204"/>
      <c r="FQ136" s="204"/>
      <c r="FR136" s="204"/>
      <c r="FS136" s="204"/>
      <c r="FT136" s="204"/>
      <c r="FU136" s="204"/>
      <c r="FV136" s="204"/>
      <c r="FW136" s="204"/>
      <c r="FX136" s="204"/>
      <c r="FY136" s="204"/>
      <c r="FZ136" s="204"/>
      <c r="GA136" s="204"/>
      <c r="GB136" s="204"/>
      <c r="GC136" s="204"/>
      <c r="GD136" s="204"/>
      <c r="GE136" s="204"/>
      <c r="GF136" s="204"/>
      <c r="GG136" s="204"/>
      <c r="GH136" s="204"/>
      <c r="GI136" s="204"/>
      <c r="GJ136" s="204"/>
      <c r="GK136" s="204"/>
      <c r="GL136" s="204"/>
      <c r="GM136" s="204"/>
      <c r="GN136" s="204"/>
      <c r="GO136" s="204"/>
      <c r="GP136" s="204"/>
      <c r="GQ136" s="204"/>
      <c r="GR136" s="204"/>
      <c r="GS136" s="204"/>
      <c r="GT136" s="204"/>
      <c r="GU136" s="204"/>
      <c r="GV136" s="204"/>
      <c r="GW136" s="204"/>
      <c r="GX136" s="204"/>
      <c r="GY136" s="204"/>
      <c r="GZ136" s="204"/>
      <c r="HA136" s="204"/>
      <c r="HB136" s="204"/>
      <c r="HC136" s="204"/>
      <c r="HD136" s="204"/>
      <c r="HE136" s="204"/>
      <c r="HF136" s="204"/>
      <c r="HG136" s="204"/>
      <c r="HH136" s="204"/>
      <c r="HI136" s="204"/>
      <c r="HJ136" s="204"/>
      <c r="HK136" s="204"/>
      <c r="HL136" s="204"/>
      <c r="HM136" s="204"/>
      <c r="HN136" s="204"/>
      <c r="HO136" s="204"/>
      <c r="HP136" s="204"/>
      <c r="HQ136" s="204"/>
      <c r="HR136" s="204"/>
      <c r="HS136" s="204"/>
      <c r="HT136" s="204"/>
      <c r="HU136" s="204"/>
    </row>
    <row r="137" spans="1:229" ht="12" customHeight="1" x14ac:dyDescent="0.25">
      <c r="A137" s="218"/>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03"/>
      <c r="AW137" s="203"/>
      <c r="AX137" s="203"/>
      <c r="AY137" s="203"/>
      <c r="AZ137" s="203"/>
      <c r="BA137" s="203"/>
      <c r="BB137" s="203"/>
      <c r="BC137" s="203"/>
      <c r="BD137" s="203"/>
      <c r="BE137" s="203"/>
      <c r="BF137" s="203"/>
      <c r="BG137" s="203"/>
      <c r="BH137" s="204"/>
      <c r="BI137" s="204"/>
      <c r="BJ137" s="204"/>
      <c r="BK137" s="204"/>
      <c r="BL137" s="204"/>
      <c r="BM137" s="204"/>
      <c r="BN137" s="204"/>
      <c r="BO137" s="204"/>
      <c r="BP137" s="204"/>
      <c r="BQ137" s="204"/>
      <c r="BR137" s="204"/>
      <c r="BS137" s="204"/>
      <c r="BT137" s="204"/>
      <c r="BU137" s="204"/>
      <c r="BV137" s="204"/>
      <c r="BW137" s="204"/>
      <c r="BX137" s="204"/>
      <c r="BY137" s="204"/>
      <c r="BZ137" s="204"/>
      <c r="CA137" s="204"/>
      <c r="CB137" s="204"/>
      <c r="CC137" s="204"/>
      <c r="CD137" s="204"/>
      <c r="CE137" s="204"/>
      <c r="CF137" s="204"/>
      <c r="CG137" s="204"/>
      <c r="CH137" s="204"/>
      <c r="CI137" s="204"/>
      <c r="CJ137" s="204"/>
      <c r="CK137" s="204"/>
      <c r="CL137" s="204"/>
      <c r="CM137" s="204"/>
      <c r="CN137" s="204"/>
      <c r="CO137" s="204"/>
      <c r="CP137" s="204"/>
      <c r="CQ137" s="204"/>
      <c r="CR137" s="204"/>
      <c r="CS137" s="204"/>
      <c r="CT137" s="204"/>
      <c r="CU137" s="204"/>
      <c r="CV137" s="204"/>
      <c r="CW137" s="204"/>
      <c r="CX137" s="204"/>
      <c r="CY137" s="204"/>
      <c r="CZ137" s="204"/>
      <c r="DA137" s="204"/>
      <c r="DB137" s="204"/>
      <c r="DC137" s="204"/>
      <c r="DD137" s="204"/>
      <c r="DE137" s="204"/>
      <c r="DF137" s="204"/>
      <c r="DG137" s="204"/>
      <c r="DH137" s="204"/>
      <c r="DI137" s="204"/>
      <c r="DJ137" s="204"/>
      <c r="DK137" s="204"/>
      <c r="DL137" s="204"/>
      <c r="DM137" s="204"/>
      <c r="DN137" s="204"/>
      <c r="DO137" s="204"/>
      <c r="DP137" s="204"/>
      <c r="DQ137" s="204"/>
      <c r="DR137" s="204"/>
      <c r="DS137" s="204"/>
      <c r="DT137" s="204"/>
      <c r="DU137" s="204"/>
      <c r="DV137" s="204"/>
      <c r="DW137" s="204"/>
      <c r="DX137" s="204"/>
      <c r="DY137" s="204"/>
      <c r="DZ137" s="204"/>
      <c r="EA137" s="204"/>
      <c r="EB137" s="204"/>
      <c r="EC137" s="204"/>
      <c r="ED137" s="204"/>
      <c r="EE137" s="204"/>
      <c r="EF137" s="204"/>
      <c r="EG137" s="204"/>
      <c r="EH137" s="204"/>
      <c r="EI137" s="204"/>
      <c r="EJ137" s="204"/>
      <c r="EK137" s="204"/>
      <c r="EL137" s="204"/>
      <c r="EM137" s="204"/>
      <c r="EN137" s="204"/>
      <c r="EO137" s="204"/>
      <c r="EP137" s="204"/>
      <c r="EQ137" s="204"/>
      <c r="ER137" s="204"/>
      <c r="ES137" s="204"/>
      <c r="ET137" s="204"/>
      <c r="EU137" s="204"/>
      <c r="EV137" s="204"/>
      <c r="EW137" s="204"/>
      <c r="EX137" s="204"/>
      <c r="EY137" s="204"/>
      <c r="EZ137" s="204"/>
      <c r="FA137" s="204"/>
      <c r="FB137" s="204"/>
      <c r="FC137" s="204"/>
      <c r="FD137" s="204"/>
      <c r="FE137" s="204"/>
      <c r="FF137" s="204"/>
      <c r="FG137" s="204"/>
      <c r="FH137" s="204"/>
      <c r="FI137" s="204"/>
      <c r="FJ137" s="204"/>
      <c r="FK137" s="204"/>
      <c r="FL137" s="204"/>
      <c r="FM137" s="204"/>
      <c r="FN137" s="204"/>
      <c r="FO137" s="204"/>
      <c r="FP137" s="204"/>
      <c r="FQ137" s="204"/>
      <c r="FR137" s="204"/>
      <c r="FS137" s="204"/>
      <c r="FT137" s="204"/>
      <c r="FU137" s="204"/>
      <c r="FV137" s="204"/>
      <c r="FW137" s="204"/>
      <c r="FX137" s="204"/>
      <c r="FY137" s="204"/>
      <c r="FZ137" s="204"/>
      <c r="GA137" s="204"/>
      <c r="GB137" s="204"/>
      <c r="GC137" s="204"/>
      <c r="GD137" s="204"/>
      <c r="GE137" s="204"/>
      <c r="GF137" s="204"/>
      <c r="GG137" s="204"/>
      <c r="GH137" s="204"/>
      <c r="GI137" s="204"/>
      <c r="GJ137" s="204"/>
      <c r="GK137" s="204"/>
      <c r="GL137" s="204"/>
      <c r="GM137" s="204"/>
      <c r="GN137" s="204"/>
      <c r="GO137" s="204"/>
      <c r="GP137" s="204"/>
      <c r="GQ137" s="204"/>
      <c r="GR137" s="204"/>
      <c r="GS137" s="204"/>
      <c r="GT137" s="204"/>
      <c r="GU137" s="204"/>
      <c r="GV137" s="204"/>
      <c r="GW137" s="204"/>
      <c r="GX137" s="204"/>
      <c r="GY137" s="204"/>
      <c r="GZ137" s="204"/>
      <c r="HA137" s="204"/>
      <c r="HB137" s="204"/>
      <c r="HC137" s="204"/>
      <c r="HD137" s="204"/>
      <c r="HE137" s="204"/>
      <c r="HF137" s="204"/>
      <c r="HG137" s="204"/>
      <c r="HH137" s="204"/>
      <c r="HI137" s="204"/>
      <c r="HJ137" s="204"/>
      <c r="HK137" s="204"/>
      <c r="HL137" s="204"/>
      <c r="HM137" s="204"/>
      <c r="HN137" s="204"/>
      <c r="HO137" s="204"/>
      <c r="HP137" s="204"/>
      <c r="HQ137" s="204"/>
      <c r="HR137" s="204"/>
      <c r="HS137" s="204"/>
      <c r="HT137" s="204"/>
      <c r="HU137" s="204"/>
    </row>
    <row r="138" spans="1:229" ht="12" customHeight="1" x14ac:dyDescent="0.25">
      <c r="A138" s="218"/>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c r="AA138" s="218"/>
      <c r="AB138" s="218"/>
      <c r="AC138" s="218"/>
      <c r="AD138" s="218"/>
      <c r="AE138" s="218"/>
      <c r="AF138" s="218"/>
      <c r="AG138" s="218"/>
      <c r="AH138" s="218"/>
      <c r="AI138" s="218"/>
      <c r="AJ138" s="218"/>
      <c r="AK138" s="218"/>
      <c r="AL138" s="218"/>
      <c r="AM138" s="218"/>
      <c r="AN138" s="218"/>
      <c r="AO138" s="218"/>
      <c r="AP138" s="218"/>
      <c r="AQ138" s="218"/>
      <c r="AR138" s="218"/>
      <c r="AS138" s="218"/>
      <c r="AT138" s="218"/>
      <c r="AU138" s="218"/>
      <c r="AV138" s="203"/>
      <c r="AW138" s="203"/>
      <c r="AX138" s="203"/>
      <c r="AY138" s="203"/>
      <c r="AZ138" s="203"/>
      <c r="BA138" s="203"/>
      <c r="BB138" s="203"/>
      <c r="BC138" s="203"/>
      <c r="BD138" s="203"/>
      <c r="BE138" s="203"/>
      <c r="BF138" s="203"/>
      <c r="BG138" s="203"/>
      <c r="BH138" s="204"/>
      <c r="BI138" s="204"/>
      <c r="BJ138" s="204"/>
      <c r="BK138" s="204"/>
      <c r="BL138" s="204"/>
      <c r="BM138" s="204"/>
      <c r="BN138" s="204"/>
      <c r="BO138" s="204"/>
      <c r="BP138" s="204"/>
      <c r="BQ138" s="204"/>
      <c r="BR138" s="204"/>
      <c r="BS138" s="204"/>
      <c r="BT138" s="204"/>
      <c r="BU138" s="204"/>
      <c r="BV138" s="204"/>
      <c r="BW138" s="204"/>
      <c r="BX138" s="204"/>
      <c r="BY138" s="204"/>
      <c r="BZ138" s="204"/>
      <c r="CA138" s="204"/>
      <c r="CB138" s="204"/>
      <c r="CC138" s="204"/>
      <c r="CD138" s="204"/>
      <c r="CE138" s="204"/>
      <c r="CF138" s="204"/>
      <c r="CG138" s="204"/>
      <c r="CH138" s="204"/>
      <c r="CI138" s="204"/>
      <c r="CJ138" s="204"/>
      <c r="CK138" s="204"/>
      <c r="CL138" s="204"/>
      <c r="CM138" s="204"/>
      <c r="CN138" s="204"/>
      <c r="CO138" s="204"/>
      <c r="CP138" s="204"/>
      <c r="CQ138" s="204"/>
      <c r="CR138" s="204"/>
      <c r="CS138" s="204"/>
      <c r="CT138" s="204"/>
      <c r="CU138" s="204"/>
      <c r="CV138" s="204"/>
      <c r="CW138" s="204"/>
      <c r="CX138" s="204"/>
      <c r="CY138" s="204"/>
      <c r="CZ138" s="204"/>
      <c r="DA138" s="204"/>
      <c r="DB138" s="204"/>
      <c r="DC138" s="204"/>
      <c r="DD138" s="204"/>
      <c r="DE138" s="204"/>
      <c r="DF138" s="204"/>
      <c r="DG138" s="204"/>
      <c r="DH138" s="204"/>
      <c r="DI138" s="204"/>
      <c r="DJ138" s="204"/>
      <c r="DK138" s="204"/>
      <c r="DL138" s="204"/>
      <c r="DM138" s="204"/>
      <c r="DN138" s="204"/>
      <c r="DO138" s="204"/>
      <c r="DP138" s="204"/>
      <c r="DQ138" s="204"/>
      <c r="DR138" s="204"/>
      <c r="DS138" s="204"/>
      <c r="DT138" s="204"/>
      <c r="DU138" s="204"/>
      <c r="DV138" s="204"/>
      <c r="DW138" s="204"/>
      <c r="DX138" s="204"/>
      <c r="DY138" s="204"/>
      <c r="DZ138" s="204"/>
      <c r="EA138" s="204"/>
      <c r="EB138" s="204"/>
      <c r="EC138" s="204"/>
      <c r="ED138" s="204"/>
      <c r="EE138" s="204"/>
      <c r="EF138" s="204"/>
      <c r="EG138" s="204"/>
      <c r="EH138" s="204"/>
      <c r="EI138" s="204"/>
      <c r="EJ138" s="204"/>
      <c r="EK138" s="204"/>
      <c r="EL138" s="204"/>
      <c r="EM138" s="204"/>
      <c r="EN138" s="204"/>
      <c r="EO138" s="204"/>
      <c r="EP138" s="204"/>
      <c r="EQ138" s="204"/>
      <c r="ER138" s="204"/>
      <c r="ES138" s="204"/>
      <c r="ET138" s="204"/>
      <c r="EU138" s="204"/>
      <c r="EV138" s="204"/>
      <c r="EW138" s="204"/>
      <c r="EX138" s="204"/>
      <c r="EY138" s="204"/>
      <c r="EZ138" s="204"/>
      <c r="FA138" s="204"/>
      <c r="FB138" s="204"/>
      <c r="FC138" s="204"/>
      <c r="FD138" s="204"/>
      <c r="FE138" s="204"/>
      <c r="FF138" s="204"/>
      <c r="FG138" s="204"/>
      <c r="FH138" s="204"/>
      <c r="FI138" s="204"/>
      <c r="FJ138" s="204"/>
      <c r="FK138" s="204"/>
      <c r="FL138" s="204"/>
      <c r="FM138" s="204"/>
      <c r="FN138" s="204"/>
      <c r="FO138" s="204"/>
      <c r="FP138" s="204"/>
      <c r="FQ138" s="204"/>
      <c r="FR138" s="204"/>
      <c r="FS138" s="204"/>
      <c r="FT138" s="204"/>
      <c r="FU138" s="204"/>
      <c r="FV138" s="204"/>
      <c r="FW138" s="204"/>
      <c r="FX138" s="204"/>
      <c r="FY138" s="204"/>
      <c r="FZ138" s="204"/>
      <c r="GA138" s="204"/>
      <c r="GB138" s="204"/>
      <c r="GC138" s="204"/>
      <c r="GD138" s="204"/>
      <c r="GE138" s="204"/>
      <c r="GF138" s="204"/>
      <c r="GG138" s="204"/>
      <c r="GH138" s="204"/>
      <c r="GI138" s="204"/>
      <c r="GJ138" s="204"/>
      <c r="GK138" s="204"/>
      <c r="GL138" s="204"/>
      <c r="GM138" s="204"/>
      <c r="GN138" s="204"/>
      <c r="GO138" s="204"/>
      <c r="GP138" s="204"/>
      <c r="GQ138" s="204"/>
      <c r="GR138" s="204"/>
      <c r="GS138" s="204"/>
      <c r="GT138" s="204"/>
      <c r="GU138" s="204"/>
      <c r="GV138" s="204"/>
      <c r="GW138" s="204"/>
      <c r="GX138" s="204"/>
      <c r="GY138" s="204"/>
      <c r="GZ138" s="204"/>
      <c r="HA138" s="204"/>
      <c r="HB138" s="204"/>
      <c r="HC138" s="204"/>
      <c r="HD138" s="204"/>
      <c r="HE138" s="204"/>
      <c r="HF138" s="204"/>
      <c r="HG138" s="204"/>
      <c r="HH138" s="204"/>
      <c r="HI138" s="204"/>
      <c r="HJ138" s="204"/>
      <c r="HK138" s="204"/>
      <c r="HL138" s="204"/>
      <c r="HM138" s="204"/>
      <c r="HN138" s="204"/>
      <c r="HO138" s="204"/>
      <c r="HP138" s="204"/>
      <c r="HQ138" s="204"/>
      <c r="HR138" s="204"/>
      <c r="HS138" s="204"/>
      <c r="HT138" s="204"/>
      <c r="HU138" s="204"/>
    </row>
    <row r="139" spans="1:229" ht="12" customHeight="1" x14ac:dyDescent="0.25">
      <c r="A139" s="218"/>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03"/>
      <c r="AW139" s="203"/>
      <c r="AX139" s="203"/>
      <c r="AY139" s="203"/>
      <c r="AZ139" s="203"/>
      <c r="BA139" s="203"/>
      <c r="BB139" s="203"/>
      <c r="BC139" s="203"/>
      <c r="BD139" s="203"/>
      <c r="BE139" s="203"/>
      <c r="BF139" s="203"/>
      <c r="BG139" s="203"/>
      <c r="BH139" s="204"/>
      <c r="BI139" s="204"/>
      <c r="BJ139" s="204"/>
      <c r="BK139" s="204"/>
      <c r="BL139" s="204"/>
      <c r="BM139" s="204"/>
      <c r="BN139" s="204"/>
      <c r="BO139" s="204"/>
      <c r="BP139" s="204"/>
      <c r="BQ139" s="204"/>
      <c r="BR139" s="204"/>
      <c r="BS139" s="204"/>
      <c r="BT139" s="204"/>
      <c r="BU139" s="204"/>
      <c r="BV139" s="204"/>
      <c r="BW139" s="204"/>
      <c r="BX139" s="204"/>
      <c r="BY139" s="204"/>
      <c r="BZ139" s="204"/>
      <c r="CA139" s="204"/>
      <c r="CB139" s="204"/>
      <c r="CC139" s="204"/>
      <c r="CD139" s="204"/>
      <c r="CE139" s="204"/>
      <c r="CF139" s="204"/>
      <c r="CG139" s="204"/>
      <c r="CH139" s="204"/>
      <c r="CI139" s="204"/>
      <c r="CJ139" s="204"/>
      <c r="CK139" s="204"/>
      <c r="CL139" s="204"/>
      <c r="CM139" s="204"/>
      <c r="CN139" s="204"/>
      <c r="CO139" s="204"/>
      <c r="CP139" s="204"/>
      <c r="CQ139" s="204"/>
      <c r="CR139" s="204"/>
      <c r="CS139" s="204"/>
      <c r="CT139" s="204"/>
      <c r="CU139" s="204"/>
      <c r="CV139" s="204"/>
      <c r="CW139" s="204"/>
      <c r="CX139" s="204"/>
      <c r="CY139" s="204"/>
      <c r="CZ139" s="204"/>
      <c r="DA139" s="204"/>
      <c r="DB139" s="204"/>
      <c r="DC139" s="204"/>
      <c r="DD139" s="204"/>
      <c r="DE139" s="204"/>
      <c r="DF139" s="204"/>
      <c r="DG139" s="204"/>
      <c r="DH139" s="204"/>
      <c r="DI139" s="204"/>
      <c r="DJ139" s="204"/>
      <c r="DK139" s="204"/>
      <c r="DL139" s="204"/>
      <c r="DM139" s="204"/>
      <c r="DN139" s="204"/>
      <c r="DO139" s="204"/>
      <c r="DP139" s="204"/>
      <c r="DQ139" s="204"/>
      <c r="DR139" s="204"/>
      <c r="DS139" s="204"/>
      <c r="DT139" s="204"/>
      <c r="DU139" s="204"/>
      <c r="DV139" s="204"/>
      <c r="DW139" s="204"/>
      <c r="DX139" s="204"/>
      <c r="DY139" s="204"/>
      <c r="DZ139" s="204"/>
      <c r="EA139" s="204"/>
      <c r="EB139" s="204"/>
      <c r="EC139" s="204"/>
      <c r="ED139" s="204"/>
      <c r="EE139" s="204"/>
      <c r="EF139" s="204"/>
      <c r="EG139" s="204"/>
      <c r="EH139" s="204"/>
      <c r="EI139" s="204"/>
      <c r="EJ139" s="204"/>
      <c r="EK139" s="204"/>
      <c r="EL139" s="204"/>
      <c r="EM139" s="204"/>
      <c r="EN139" s="204"/>
      <c r="EO139" s="204"/>
      <c r="EP139" s="204"/>
      <c r="EQ139" s="204"/>
      <c r="ER139" s="204"/>
      <c r="ES139" s="204"/>
      <c r="ET139" s="204"/>
      <c r="EU139" s="204"/>
      <c r="EV139" s="204"/>
      <c r="EW139" s="204"/>
      <c r="EX139" s="204"/>
      <c r="EY139" s="204"/>
      <c r="EZ139" s="204"/>
      <c r="FA139" s="204"/>
      <c r="FB139" s="204"/>
      <c r="FC139" s="204"/>
      <c r="FD139" s="204"/>
      <c r="FE139" s="204"/>
      <c r="FF139" s="204"/>
      <c r="FG139" s="204"/>
      <c r="FH139" s="204"/>
      <c r="FI139" s="204"/>
      <c r="FJ139" s="204"/>
      <c r="FK139" s="204"/>
      <c r="FL139" s="204"/>
      <c r="FM139" s="204"/>
      <c r="FN139" s="204"/>
      <c r="FO139" s="204"/>
      <c r="FP139" s="204"/>
      <c r="FQ139" s="204"/>
      <c r="FR139" s="204"/>
      <c r="FS139" s="204"/>
      <c r="FT139" s="204"/>
      <c r="FU139" s="204"/>
      <c r="FV139" s="204"/>
      <c r="FW139" s="204"/>
      <c r="FX139" s="204"/>
      <c r="FY139" s="204"/>
      <c r="FZ139" s="204"/>
      <c r="GA139" s="204"/>
      <c r="GB139" s="204"/>
      <c r="GC139" s="204"/>
      <c r="GD139" s="204"/>
      <c r="GE139" s="204"/>
      <c r="GF139" s="204"/>
      <c r="GG139" s="204"/>
      <c r="GH139" s="204"/>
      <c r="GI139" s="204"/>
      <c r="GJ139" s="204"/>
      <c r="GK139" s="204"/>
      <c r="GL139" s="204"/>
      <c r="GM139" s="204"/>
      <c r="GN139" s="204"/>
      <c r="GO139" s="204"/>
      <c r="GP139" s="204"/>
      <c r="GQ139" s="204"/>
      <c r="GR139" s="204"/>
      <c r="GS139" s="204"/>
      <c r="GT139" s="204"/>
      <c r="GU139" s="204"/>
      <c r="GV139" s="204"/>
      <c r="GW139" s="204"/>
      <c r="GX139" s="204"/>
      <c r="GY139" s="204"/>
      <c r="GZ139" s="204"/>
      <c r="HA139" s="204"/>
      <c r="HB139" s="204"/>
      <c r="HC139" s="204"/>
      <c r="HD139" s="204"/>
      <c r="HE139" s="204"/>
      <c r="HF139" s="204"/>
      <c r="HG139" s="204"/>
      <c r="HH139" s="204"/>
      <c r="HI139" s="204"/>
      <c r="HJ139" s="204"/>
      <c r="HK139" s="204"/>
      <c r="HL139" s="204"/>
      <c r="HM139" s="204"/>
      <c r="HN139" s="204"/>
      <c r="HO139" s="204"/>
      <c r="HP139" s="204"/>
      <c r="HQ139" s="204"/>
      <c r="HR139" s="204"/>
      <c r="HS139" s="204"/>
      <c r="HT139" s="204"/>
      <c r="HU139" s="204"/>
    </row>
    <row r="140" spans="1:229" ht="12" customHeight="1" x14ac:dyDescent="0.25">
      <c r="A140" s="218"/>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8"/>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03"/>
      <c r="AW140" s="203"/>
      <c r="AX140" s="203"/>
      <c r="AY140" s="203"/>
      <c r="AZ140" s="203"/>
      <c r="BA140" s="203"/>
      <c r="BB140" s="203"/>
      <c r="BC140" s="203"/>
      <c r="BD140" s="203"/>
      <c r="BE140" s="203"/>
      <c r="BF140" s="203"/>
      <c r="BG140" s="203"/>
      <c r="BH140" s="204"/>
      <c r="BI140" s="204"/>
      <c r="BJ140" s="204"/>
      <c r="BK140" s="204"/>
      <c r="BL140" s="204"/>
      <c r="BM140" s="204"/>
      <c r="BN140" s="204"/>
      <c r="BO140" s="204"/>
      <c r="BP140" s="204"/>
      <c r="BQ140" s="204"/>
      <c r="BR140" s="204"/>
      <c r="BS140" s="204"/>
      <c r="BT140" s="204"/>
      <c r="BU140" s="204"/>
      <c r="BV140" s="204"/>
      <c r="BW140" s="204"/>
      <c r="BX140" s="204"/>
      <c r="BY140" s="204"/>
      <c r="BZ140" s="204"/>
      <c r="CA140" s="204"/>
      <c r="CB140" s="204"/>
      <c r="CC140" s="204"/>
      <c r="CD140" s="204"/>
      <c r="CE140" s="204"/>
      <c r="CF140" s="204"/>
      <c r="CG140" s="204"/>
      <c r="CH140" s="204"/>
      <c r="CI140" s="204"/>
      <c r="CJ140" s="204"/>
      <c r="CK140" s="204"/>
      <c r="CL140" s="204"/>
      <c r="CM140" s="204"/>
      <c r="CN140" s="204"/>
      <c r="CO140" s="204"/>
      <c r="CP140" s="204"/>
      <c r="CQ140" s="204"/>
      <c r="CR140" s="204"/>
      <c r="CS140" s="204"/>
      <c r="CT140" s="204"/>
      <c r="CU140" s="204"/>
      <c r="CV140" s="204"/>
      <c r="CW140" s="204"/>
      <c r="CX140" s="204"/>
      <c r="CY140" s="204"/>
      <c r="CZ140" s="204"/>
      <c r="DA140" s="204"/>
      <c r="DB140" s="204"/>
      <c r="DC140" s="204"/>
      <c r="DD140" s="204"/>
      <c r="DE140" s="204"/>
      <c r="DF140" s="204"/>
      <c r="DG140" s="204"/>
      <c r="DH140" s="204"/>
      <c r="DI140" s="204"/>
      <c r="DJ140" s="204"/>
      <c r="DK140" s="204"/>
      <c r="DL140" s="204"/>
      <c r="DM140" s="204"/>
      <c r="DN140" s="204"/>
      <c r="DO140" s="204"/>
      <c r="DP140" s="204"/>
      <c r="DQ140" s="204"/>
      <c r="DR140" s="204"/>
      <c r="DS140" s="204"/>
      <c r="DT140" s="204"/>
      <c r="DU140" s="204"/>
      <c r="DV140" s="204"/>
      <c r="DW140" s="204"/>
      <c r="DX140" s="204"/>
      <c r="DY140" s="204"/>
      <c r="DZ140" s="204"/>
      <c r="EA140" s="204"/>
      <c r="EB140" s="204"/>
      <c r="EC140" s="204"/>
      <c r="ED140" s="204"/>
      <c r="EE140" s="204"/>
      <c r="EF140" s="204"/>
      <c r="EG140" s="204"/>
      <c r="EH140" s="204"/>
      <c r="EI140" s="204"/>
      <c r="EJ140" s="204"/>
      <c r="EK140" s="204"/>
      <c r="EL140" s="204"/>
      <c r="EM140" s="204"/>
      <c r="EN140" s="204"/>
      <c r="EO140" s="204"/>
      <c r="EP140" s="204"/>
      <c r="EQ140" s="204"/>
      <c r="ER140" s="204"/>
      <c r="ES140" s="204"/>
      <c r="ET140" s="204"/>
      <c r="EU140" s="204"/>
      <c r="EV140" s="204"/>
      <c r="EW140" s="204"/>
      <c r="EX140" s="204"/>
      <c r="EY140" s="204"/>
      <c r="EZ140" s="204"/>
      <c r="FA140" s="204"/>
      <c r="FB140" s="204"/>
      <c r="FC140" s="204"/>
      <c r="FD140" s="204"/>
      <c r="FE140" s="204"/>
      <c r="FF140" s="204"/>
      <c r="FG140" s="204"/>
      <c r="FH140" s="204"/>
      <c r="FI140" s="204"/>
      <c r="FJ140" s="204"/>
      <c r="FK140" s="204"/>
      <c r="FL140" s="204"/>
      <c r="FM140" s="204"/>
      <c r="FN140" s="204"/>
      <c r="FO140" s="204"/>
      <c r="FP140" s="204"/>
      <c r="FQ140" s="204"/>
      <c r="FR140" s="204"/>
      <c r="FS140" s="204"/>
      <c r="FT140" s="204"/>
      <c r="FU140" s="204"/>
      <c r="FV140" s="204"/>
      <c r="FW140" s="204"/>
      <c r="FX140" s="204"/>
      <c r="FY140" s="204"/>
      <c r="FZ140" s="204"/>
      <c r="GA140" s="204"/>
      <c r="GB140" s="204"/>
      <c r="GC140" s="204"/>
      <c r="GD140" s="204"/>
      <c r="GE140" s="204"/>
      <c r="GF140" s="204"/>
      <c r="GG140" s="204"/>
      <c r="GH140" s="204"/>
      <c r="GI140" s="204"/>
      <c r="GJ140" s="204"/>
      <c r="GK140" s="204"/>
      <c r="GL140" s="204"/>
      <c r="GM140" s="204"/>
      <c r="GN140" s="204"/>
      <c r="GO140" s="204"/>
      <c r="GP140" s="204"/>
      <c r="GQ140" s="204"/>
      <c r="GR140" s="204"/>
      <c r="GS140" s="204"/>
      <c r="GT140" s="204"/>
      <c r="GU140" s="204"/>
      <c r="GV140" s="204"/>
      <c r="GW140" s="204"/>
      <c r="GX140" s="204"/>
      <c r="GY140" s="204"/>
      <c r="GZ140" s="204"/>
      <c r="HA140" s="204"/>
      <c r="HB140" s="204"/>
      <c r="HC140" s="204"/>
      <c r="HD140" s="204"/>
      <c r="HE140" s="204"/>
      <c r="HF140" s="204"/>
      <c r="HG140" s="204"/>
      <c r="HH140" s="204"/>
      <c r="HI140" s="204"/>
      <c r="HJ140" s="204"/>
      <c r="HK140" s="204"/>
      <c r="HL140" s="204"/>
      <c r="HM140" s="204"/>
      <c r="HN140" s="204"/>
      <c r="HO140" s="204"/>
      <c r="HP140" s="204"/>
      <c r="HQ140" s="204"/>
      <c r="HR140" s="204"/>
      <c r="HS140" s="204"/>
      <c r="HT140" s="204"/>
      <c r="HU140" s="204"/>
    </row>
    <row r="141" spans="1:229" ht="12" customHeight="1" x14ac:dyDescent="0.25">
      <c r="A141" s="218"/>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c r="AA141" s="218"/>
      <c r="AB141" s="218"/>
      <c r="AC141" s="218"/>
      <c r="AD141" s="218"/>
      <c r="AE141" s="218"/>
      <c r="AF141" s="218"/>
      <c r="AG141" s="218"/>
      <c r="AH141" s="218"/>
      <c r="AI141" s="218"/>
      <c r="AJ141" s="218"/>
      <c r="AK141" s="218"/>
      <c r="AL141" s="218"/>
      <c r="AM141" s="218"/>
      <c r="AN141" s="218"/>
      <c r="AO141" s="218"/>
      <c r="AP141" s="218"/>
      <c r="AQ141" s="218"/>
      <c r="AR141" s="218"/>
      <c r="AS141" s="218"/>
      <c r="AT141" s="218"/>
      <c r="AU141" s="218"/>
      <c r="AV141" s="203"/>
      <c r="AW141" s="203"/>
      <c r="AX141" s="203"/>
      <c r="AY141" s="203"/>
      <c r="AZ141" s="203"/>
      <c r="BA141" s="203"/>
      <c r="BB141" s="203"/>
      <c r="BC141" s="203"/>
      <c r="BD141" s="203"/>
      <c r="BE141" s="203"/>
      <c r="BF141" s="203"/>
      <c r="BG141" s="203"/>
      <c r="BH141" s="204"/>
      <c r="BI141" s="204"/>
      <c r="BJ141" s="204"/>
      <c r="BK141" s="204"/>
      <c r="BL141" s="204"/>
      <c r="BM141" s="204"/>
      <c r="BN141" s="204"/>
      <c r="BO141" s="204"/>
      <c r="BP141" s="204"/>
      <c r="BQ141" s="204"/>
      <c r="BR141" s="204"/>
      <c r="BS141" s="204"/>
      <c r="BT141" s="204"/>
      <c r="BU141" s="204"/>
      <c r="BV141" s="204"/>
      <c r="BW141" s="204"/>
      <c r="BX141" s="204"/>
      <c r="BY141" s="204"/>
      <c r="BZ141" s="204"/>
      <c r="CA141" s="204"/>
      <c r="CB141" s="204"/>
      <c r="CC141" s="204"/>
      <c r="CD141" s="204"/>
      <c r="CE141" s="204"/>
      <c r="CF141" s="204"/>
      <c r="CG141" s="204"/>
      <c r="CH141" s="204"/>
      <c r="CI141" s="204"/>
      <c r="CJ141" s="204"/>
      <c r="CK141" s="204"/>
      <c r="CL141" s="204"/>
      <c r="CM141" s="204"/>
      <c r="CN141" s="204"/>
      <c r="CO141" s="204"/>
      <c r="CP141" s="204"/>
      <c r="CQ141" s="204"/>
      <c r="CR141" s="204"/>
      <c r="CS141" s="204"/>
      <c r="CT141" s="204"/>
      <c r="CU141" s="204"/>
      <c r="CV141" s="204"/>
      <c r="CW141" s="204"/>
      <c r="CX141" s="204"/>
      <c r="CY141" s="204"/>
      <c r="CZ141" s="204"/>
      <c r="DA141" s="204"/>
      <c r="DB141" s="204"/>
      <c r="DC141" s="204"/>
      <c r="DD141" s="204"/>
      <c r="DE141" s="204"/>
      <c r="DF141" s="204"/>
      <c r="DG141" s="204"/>
      <c r="DH141" s="204"/>
      <c r="DI141" s="204"/>
      <c r="DJ141" s="204"/>
      <c r="DK141" s="204"/>
      <c r="DL141" s="204"/>
      <c r="DM141" s="204"/>
      <c r="DN141" s="204"/>
      <c r="DO141" s="204"/>
      <c r="DP141" s="204"/>
      <c r="DQ141" s="204"/>
      <c r="DR141" s="204"/>
      <c r="DS141" s="204"/>
      <c r="DT141" s="204"/>
      <c r="DU141" s="204"/>
      <c r="DV141" s="204"/>
      <c r="DW141" s="204"/>
      <c r="DX141" s="204"/>
      <c r="DY141" s="204"/>
      <c r="DZ141" s="204"/>
      <c r="EA141" s="204"/>
      <c r="EB141" s="204"/>
      <c r="EC141" s="204"/>
      <c r="ED141" s="204"/>
      <c r="EE141" s="204"/>
      <c r="EF141" s="204"/>
      <c r="EG141" s="204"/>
      <c r="EH141" s="204"/>
      <c r="EI141" s="204"/>
      <c r="EJ141" s="204"/>
      <c r="EK141" s="204"/>
      <c r="EL141" s="204"/>
      <c r="EM141" s="204"/>
      <c r="EN141" s="204"/>
      <c r="EO141" s="204"/>
      <c r="EP141" s="204"/>
      <c r="EQ141" s="204"/>
      <c r="ER141" s="204"/>
      <c r="ES141" s="204"/>
      <c r="ET141" s="204"/>
      <c r="EU141" s="204"/>
      <c r="EV141" s="204"/>
      <c r="EW141" s="204"/>
      <c r="EX141" s="204"/>
      <c r="EY141" s="204"/>
      <c r="EZ141" s="204"/>
      <c r="FA141" s="204"/>
      <c r="FB141" s="204"/>
      <c r="FC141" s="204"/>
      <c r="FD141" s="204"/>
      <c r="FE141" s="204"/>
      <c r="FF141" s="204"/>
      <c r="FG141" s="204"/>
      <c r="FH141" s="204"/>
      <c r="FI141" s="204"/>
      <c r="FJ141" s="204"/>
      <c r="FK141" s="204"/>
      <c r="FL141" s="204"/>
      <c r="FM141" s="204"/>
      <c r="FN141" s="204"/>
      <c r="FO141" s="204"/>
      <c r="FP141" s="204"/>
      <c r="FQ141" s="204"/>
      <c r="FR141" s="204"/>
      <c r="FS141" s="204"/>
      <c r="FT141" s="204"/>
      <c r="FU141" s="204"/>
      <c r="FV141" s="204"/>
      <c r="FW141" s="204"/>
      <c r="FX141" s="204"/>
      <c r="FY141" s="204"/>
      <c r="FZ141" s="204"/>
      <c r="GA141" s="204"/>
      <c r="GB141" s="204"/>
      <c r="GC141" s="204"/>
      <c r="GD141" s="204"/>
      <c r="GE141" s="204"/>
      <c r="GF141" s="204"/>
      <c r="GG141" s="204"/>
      <c r="GH141" s="204"/>
      <c r="GI141" s="204"/>
      <c r="GJ141" s="204"/>
      <c r="GK141" s="204"/>
      <c r="GL141" s="204"/>
      <c r="GM141" s="204"/>
      <c r="GN141" s="204"/>
      <c r="GO141" s="204"/>
      <c r="GP141" s="204"/>
      <c r="GQ141" s="204"/>
      <c r="GR141" s="204"/>
      <c r="GS141" s="204"/>
      <c r="GT141" s="204"/>
      <c r="GU141" s="204"/>
      <c r="GV141" s="204"/>
      <c r="GW141" s="204"/>
      <c r="GX141" s="204"/>
      <c r="GY141" s="204"/>
      <c r="GZ141" s="204"/>
      <c r="HA141" s="204"/>
      <c r="HB141" s="204"/>
      <c r="HC141" s="204"/>
      <c r="HD141" s="204"/>
      <c r="HE141" s="204"/>
      <c r="HF141" s="204"/>
      <c r="HG141" s="204"/>
      <c r="HH141" s="204"/>
      <c r="HI141" s="204"/>
      <c r="HJ141" s="204"/>
      <c r="HK141" s="204"/>
      <c r="HL141" s="204"/>
      <c r="HM141" s="204"/>
      <c r="HN141" s="204"/>
      <c r="HO141" s="204"/>
      <c r="HP141" s="204"/>
      <c r="HQ141" s="204"/>
      <c r="HR141" s="204"/>
      <c r="HS141" s="204"/>
      <c r="HT141" s="204"/>
      <c r="HU141" s="204"/>
    </row>
    <row r="142" spans="1:229" ht="12" customHeight="1" x14ac:dyDescent="0.25">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8"/>
      <c r="AC142" s="218"/>
      <c r="AD142" s="218"/>
      <c r="AE142" s="218"/>
      <c r="AF142" s="218"/>
      <c r="AG142" s="218"/>
      <c r="AH142" s="218"/>
      <c r="AI142" s="218"/>
      <c r="AJ142" s="218"/>
      <c r="AK142" s="218"/>
      <c r="AL142" s="218"/>
      <c r="AM142" s="218"/>
      <c r="AN142" s="218"/>
      <c r="AO142" s="218"/>
      <c r="AP142" s="218"/>
      <c r="AQ142" s="218"/>
      <c r="AR142" s="218"/>
      <c r="AS142" s="218"/>
      <c r="AT142" s="218"/>
      <c r="AU142" s="218"/>
      <c r="AV142" s="203"/>
      <c r="AW142" s="203"/>
      <c r="AX142" s="203"/>
      <c r="AY142" s="203"/>
      <c r="AZ142" s="203"/>
      <c r="BA142" s="203"/>
      <c r="BB142" s="203"/>
      <c r="BC142" s="203"/>
      <c r="BD142" s="203"/>
      <c r="BE142" s="203"/>
      <c r="BF142" s="203"/>
      <c r="BG142" s="203"/>
      <c r="BH142" s="204"/>
      <c r="BI142" s="204"/>
      <c r="BJ142" s="204"/>
      <c r="BK142" s="204"/>
      <c r="BL142" s="204"/>
      <c r="BM142" s="204"/>
      <c r="BN142" s="204"/>
      <c r="BO142" s="204"/>
      <c r="BP142" s="204"/>
      <c r="BQ142" s="204"/>
      <c r="BR142" s="204"/>
      <c r="BS142" s="204"/>
      <c r="BT142" s="204"/>
      <c r="BU142" s="204"/>
      <c r="BV142" s="204"/>
      <c r="BW142" s="204"/>
      <c r="BX142" s="204"/>
      <c r="BY142" s="204"/>
      <c r="BZ142" s="204"/>
      <c r="CA142" s="204"/>
      <c r="CB142" s="204"/>
      <c r="CC142" s="204"/>
      <c r="CD142" s="204"/>
      <c r="CE142" s="204"/>
      <c r="CF142" s="204"/>
      <c r="CG142" s="204"/>
      <c r="CH142" s="204"/>
      <c r="CI142" s="204"/>
      <c r="CJ142" s="204"/>
      <c r="CK142" s="204"/>
      <c r="CL142" s="204"/>
      <c r="CM142" s="204"/>
      <c r="CN142" s="204"/>
      <c r="CO142" s="204"/>
      <c r="CP142" s="204"/>
      <c r="CQ142" s="204"/>
      <c r="CR142" s="204"/>
      <c r="CS142" s="204"/>
      <c r="CT142" s="204"/>
      <c r="CU142" s="204"/>
      <c r="CV142" s="204"/>
      <c r="CW142" s="204"/>
      <c r="CX142" s="204"/>
      <c r="CY142" s="204"/>
      <c r="CZ142" s="204"/>
      <c r="DA142" s="204"/>
      <c r="DB142" s="204"/>
      <c r="DC142" s="204"/>
      <c r="DD142" s="204"/>
      <c r="DE142" s="204"/>
      <c r="DF142" s="204"/>
      <c r="DG142" s="204"/>
      <c r="DH142" s="204"/>
      <c r="DI142" s="204"/>
      <c r="DJ142" s="204"/>
      <c r="DK142" s="204"/>
      <c r="DL142" s="204"/>
      <c r="DM142" s="204"/>
      <c r="DN142" s="204"/>
      <c r="DO142" s="204"/>
      <c r="DP142" s="204"/>
      <c r="DQ142" s="204"/>
      <c r="DR142" s="204"/>
      <c r="DS142" s="204"/>
      <c r="DT142" s="204"/>
      <c r="DU142" s="204"/>
      <c r="DV142" s="204"/>
      <c r="DW142" s="204"/>
      <c r="DX142" s="204"/>
      <c r="DY142" s="204"/>
      <c r="DZ142" s="204"/>
      <c r="EA142" s="204"/>
      <c r="EB142" s="204"/>
      <c r="EC142" s="204"/>
      <c r="ED142" s="204"/>
      <c r="EE142" s="204"/>
      <c r="EF142" s="204"/>
      <c r="EG142" s="204"/>
      <c r="EH142" s="204"/>
      <c r="EI142" s="204"/>
      <c r="EJ142" s="204"/>
      <c r="EK142" s="204"/>
      <c r="EL142" s="204"/>
      <c r="EM142" s="204"/>
      <c r="EN142" s="204"/>
      <c r="EO142" s="204"/>
      <c r="EP142" s="204"/>
      <c r="EQ142" s="204"/>
      <c r="ER142" s="204"/>
      <c r="ES142" s="204"/>
      <c r="ET142" s="204"/>
      <c r="EU142" s="204"/>
      <c r="EV142" s="204"/>
      <c r="EW142" s="204"/>
      <c r="EX142" s="204"/>
      <c r="EY142" s="204"/>
      <c r="EZ142" s="204"/>
      <c r="FA142" s="204"/>
      <c r="FB142" s="204"/>
      <c r="FC142" s="204"/>
      <c r="FD142" s="204"/>
      <c r="FE142" s="204"/>
      <c r="FF142" s="204"/>
      <c r="FG142" s="204"/>
      <c r="FH142" s="204"/>
      <c r="FI142" s="204"/>
      <c r="FJ142" s="204"/>
      <c r="FK142" s="204"/>
      <c r="FL142" s="204"/>
      <c r="FM142" s="204"/>
      <c r="FN142" s="204"/>
      <c r="FO142" s="204"/>
      <c r="FP142" s="204"/>
      <c r="FQ142" s="204"/>
      <c r="FR142" s="204"/>
      <c r="FS142" s="204"/>
      <c r="FT142" s="204"/>
      <c r="FU142" s="204"/>
      <c r="FV142" s="204"/>
      <c r="FW142" s="204"/>
      <c r="FX142" s="204"/>
      <c r="FY142" s="204"/>
      <c r="FZ142" s="204"/>
      <c r="GA142" s="204"/>
      <c r="GB142" s="204"/>
      <c r="GC142" s="204"/>
      <c r="GD142" s="204"/>
      <c r="GE142" s="204"/>
      <c r="GF142" s="204"/>
      <c r="GG142" s="204"/>
      <c r="GH142" s="204"/>
      <c r="GI142" s="204"/>
      <c r="GJ142" s="204"/>
      <c r="GK142" s="204"/>
      <c r="GL142" s="204"/>
      <c r="GM142" s="204"/>
      <c r="GN142" s="204"/>
      <c r="GO142" s="204"/>
      <c r="GP142" s="204"/>
      <c r="GQ142" s="204"/>
      <c r="GR142" s="204"/>
      <c r="GS142" s="204"/>
      <c r="GT142" s="204"/>
      <c r="GU142" s="204"/>
      <c r="GV142" s="204"/>
      <c r="GW142" s="204"/>
      <c r="GX142" s="204"/>
      <c r="GY142" s="204"/>
      <c r="GZ142" s="204"/>
      <c r="HA142" s="204"/>
      <c r="HB142" s="204"/>
      <c r="HC142" s="204"/>
      <c r="HD142" s="204"/>
      <c r="HE142" s="204"/>
      <c r="HF142" s="204"/>
      <c r="HG142" s="204"/>
      <c r="HH142" s="204"/>
      <c r="HI142" s="204"/>
      <c r="HJ142" s="204"/>
      <c r="HK142" s="204"/>
      <c r="HL142" s="204"/>
      <c r="HM142" s="204"/>
      <c r="HN142" s="204"/>
      <c r="HO142" s="204"/>
      <c r="HP142" s="204"/>
      <c r="HQ142" s="204"/>
      <c r="HR142" s="204"/>
      <c r="HS142" s="204"/>
      <c r="HT142" s="204"/>
      <c r="HU142" s="204"/>
    </row>
    <row r="143" spans="1:229" ht="12" customHeight="1" x14ac:dyDescent="0.25">
      <c r="A143" s="218"/>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c r="AA143" s="218"/>
      <c r="AB143" s="218"/>
      <c r="AC143" s="218"/>
      <c r="AD143" s="218"/>
      <c r="AE143" s="218"/>
      <c r="AF143" s="218"/>
      <c r="AG143" s="218"/>
      <c r="AH143" s="218"/>
      <c r="AI143" s="218"/>
      <c r="AJ143" s="218"/>
      <c r="AK143" s="218"/>
      <c r="AL143" s="218"/>
      <c r="AM143" s="218"/>
      <c r="AN143" s="218"/>
      <c r="AO143" s="218"/>
      <c r="AP143" s="218"/>
      <c r="AQ143" s="218"/>
      <c r="AR143" s="218"/>
      <c r="AS143" s="218"/>
      <c r="AT143" s="218"/>
      <c r="AU143" s="218"/>
      <c r="AV143" s="203"/>
      <c r="AW143" s="203"/>
      <c r="AX143" s="203"/>
      <c r="AY143" s="203"/>
      <c r="AZ143" s="203"/>
      <c r="BA143" s="203"/>
      <c r="BB143" s="203"/>
      <c r="BC143" s="203"/>
      <c r="BD143" s="203"/>
      <c r="BE143" s="203"/>
      <c r="BF143" s="203"/>
      <c r="BG143" s="203"/>
      <c r="BH143" s="204"/>
      <c r="BI143" s="204"/>
      <c r="BJ143" s="204"/>
      <c r="BK143" s="204"/>
      <c r="BL143" s="204"/>
      <c r="BM143" s="204"/>
      <c r="BN143" s="204"/>
      <c r="BO143" s="204"/>
      <c r="BP143" s="204"/>
      <c r="BQ143" s="204"/>
      <c r="BR143" s="204"/>
      <c r="BS143" s="204"/>
      <c r="BT143" s="204"/>
      <c r="BU143" s="204"/>
      <c r="BV143" s="204"/>
      <c r="BW143" s="204"/>
      <c r="BX143" s="204"/>
      <c r="BY143" s="204"/>
      <c r="BZ143" s="204"/>
      <c r="CA143" s="204"/>
      <c r="CB143" s="204"/>
      <c r="CC143" s="204"/>
      <c r="CD143" s="204"/>
      <c r="CE143" s="204"/>
      <c r="CF143" s="204"/>
      <c r="CG143" s="204"/>
      <c r="CH143" s="204"/>
      <c r="CI143" s="204"/>
      <c r="CJ143" s="204"/>
      <c r="CK143" s="204"/>
      <c r="CL143" s="204"/>
      <c r="CM143" s="204"/>
      <c r="CN143" s="204"/>
      <c r="CO143" s="204"/>
      <c r="CP143" s="204"/>
      <c r="CQ143" s="204"/>
      <c r="CR143" s="204"/>
      <c r="CS143" s="204"/>
      <c r="CT143" s="204"/>
      <c r="CU143" s="204"/>
      <c r="CV143" s="204"/>
      <c r="CW143" s="204"/>
      <c r="CX143" s="204"/>
      <c r="CY143" s="204"/>
      <c r="CZ143" s="204"/>
      <c r="DA143" s="204"/>
      <c r="DB143" s="204"/>
      <c r="DC143" s="204"/>
      <c r="DD143" s="204"/>
      <c r="DE143" s="204"/>
      <c r="DF143" s="204"/>
      <c r="DG143" s="204"/>
      <c r="DH143" s="204"/>
      <c r="DI143" s="204"/>
      <c r="DJ143" s="204"/>
      <c r="DK143" s="204"/>
      <c r="DL143" s="204"/>
      <c r="DM143" s="204"/>
      <c r="DN143" s="204"/>
      <c r="DO143" s="204"/>
      <c r="DP143" s="204"/>
      <c r="DQ143" s="204"/>
      <c r="DR143" s="204"/>
      <c r="DS143" s="204"/>
      <c r="DT143" s="204"/>
      <c r="DU143" s="204"/>
      <c r="DV143" s="204"/>
      <c r="DW143" s="204"/>
      <c r="DX143" s="204"/>
      <c r="DY143" s="204"/>
      <c r="DZ143" s="204"/>
      <c r="EA143" s="204"/>
      <c r="EB143" s="204"/>
      <c r="EC143" s="204"/>
      <c r="ED143" s="204"/>
      <c r="EE143" s="204"/>
      <c r="EF143" s="204"/>
      <c r="EG143" s="204"/>
      <c r="EH143" s="204"/>
      <c r="EI143" s="204"/>
      <c r="EJ143" s="204"/>
      <c r="EK143" s="204"/>
      <c r="EL143" s="204"/>
      <c r="EM143" s="204"/>
      <c r="EN143" s="204"/>
      <c r="EO143" s="204"/>
      <c r="EP143" s="204"/>
      <c r="EQ143" s="204"/>
      <c r="ER143" s="204"/>
      <c r="ES143" s="204"/>
      <c r="ET143" s="204"/>
      <c r="EU143" s="204"/>
      <c r="EV143" s="204"/>
      <c r="EW143" s="204"/>
      <c r="EX143" s="204"/>
      <c r="EY143" s="204"/>
      <c r="EZ143" s="204"/>
      <c r="FA143" s="204"/>
      <c r="FB143" s="204"/>
      <c r="FC143" s="204"/>
      <c r="FD143" s="204"/>
      <c r="FE143" s="204"/>
      <c r="FF143" s="204"/>
      <c r="FG143" s="204"/>
      <c r="FH143" s="204"/>
      <c r="FI143" s="204"/>
      <c r="FJ143" s="204"/>
      <c r="FK143" s="204"/>
      <c r="FL143" s="204"/>
      <c r="FM143" s="204"/>
      <c r="FN143" s="204"/>
      <c r="FO143" s="204"/>
      <c r="FP143" s="204"/>
      <c r="FQ143" s="204"/>
      <c r="FR143" s="204"/>
      <c r="FS143" s="204"/>
      <c r="FT143" s="204"/>
      <c r="FU143" s="204"/>
      <c r="FV143" s="204"/>
      <c r="FW143" s="204"/>
      <c r="FX143" s="204"/>
      <c r="FY143" s="204"/>
      <c r="FZ143" s="204"/>
      <c r="GA143" s="204"/>
      <c r="GB143" s="204"/>
      <c r="GC143" s="204"/>
      <c r="GD143" s="204"/>
      <c r="GE143" s="204"/>
      <c r="GF143" s="204"/>
      <c r="GG143" s="204"/>
      <c r="GH143" s="204"/>
      <c r="GI143" s="204"/>
      <c r="GJ143" s="204"/>
      <c r="GK143" s="204"/>
      <c r="GL143" s="204"/>
      <c r="GM143" s="204"/>
      <c r="GN143" s="204"/>
      <c r="GO143" s="204"/>
      <c r="GP143" s="204"/>
      <c r="GQ143" s="204"/>
      <c r="GR143" s="204"/>
      <c r="GS143" s="204"/>
      <c r="GT143" s="204"/>
      <c r="GU143" s="204"/>
      <c r="GV143" s="204"/>
      <c r="GW143" s="204"/>
      <c r="GX143" s="204"/>
      <c r="GY143" s="204"/>
      <c r="GZ143" s="204"/>
      <c r="HA143" s="204"/>
      <c r="HB143" s="204"/>
      <c r="HC143" s="204"/>
      <c r="HD143" s="204"/>
      <c r="HE143" s="204"/>
      <c r="HF143" s="204"/>
      <c r="HG143" s="204"/>
      <c r="HH143" s="204"/>
      <c r="HI143" s="204"/>
      <c r="HJ143" s="204"/>
      <c r="HK143" s="204"/>
      <c r="HL143" s="204"/>
      <c r="HM143" s="204"/>
      <c r="HN143" s="204"/>
      <c r="HO143" s="204"/>
      <c r="HP143" s="204"/>
      <c r="HQ143" s="204"/>
      <c r="HR143" s="204"/>
      <c r="HS143" s="204"/>
      <c r="HT143" s="204"/>
      <c r="HU143" s="204"/>
    </row>
    <row r="144" spans="1:229" ht="12" customHeight="1" x14ac:dyDescent="0.25">
      <c r="A144" s="218"/>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8"/>
      <c r="AC144" s="218"/>
      <c r="AD144" s="218"/>
      <c r="AE144" s="218"/>
      <c r="AF144" s="218"/>
      <c r="AG144" s="218"/>
      <c r="AH144" s="218"/>
      <c r="AI144" s="218"/>
      <c r="AJ144" s="218"/>
      <c r="AK144" s="218"/>
      <c r="AL144" s="218"/>
      <c r="AM144" s="218"/>
      <c r="AN144" s="218"/>
      <c r="AO144" s="218"/>
      <c r="AP144" s="218"/>
      <c r="AQ144" s="218"/>
      <c r="AR144" s="218"/>
      <c r="AS144" s="218"/>
      <c r="AT144" s="218"/>
      <c r="AU144" s="218"/>
      <c r="AV144" s="203"/>
      <c r="AW144" s="203"/>
      <c r="AX144" s="203"/>
      <c r="AY144" s="203"/>
      <c r="AZ144" s="203"/>
      <c r="BA144" s="203"/>
      <c r="BB144" s="203"/>
      <c r="BC144" s="203"/>
      <c r="BD144" s="203"/>
      <c r="BE144" s="203"/>
      <c r="BF144" s="203"/>
      <c r="BG144" s="203"/>
      <c r="BH144" s="204"/>
      <c r="BI144" s="204"/>
      <c r="BJ144" s="204"/>
      <c r="BK144" s="204"/>
      <c r="BL144" s="204"/>
      <c r="BM144" s="204"/>
      <c r="BN144" s="204"/>
      <c r="BO144" s="204"/>
      <c r="BP144" s="204"/>
      <c r="BQ144" s="204"/>
      <c r="BR144" s="204"/>
      <c r="BS144" s="204"/>
      <c r="BT144" s="204"/>
      <c r="BU144" s="204"/>
      <c r="BV144" s="204"/>
      <c r="BW144" s="204"/>
      <c r="BX144" s="204"/>
      <c r="BY144" s="204"/>
      <c r="BZ144" s="204"/>
      <c r="CA144" s="204"/>
      <c r="CB144" s="204"/>
      <c r="CC144" s="204"/>
      <c r="CD144" s="204"/>
      <c r="CE144" s="204"/>
      <c r="CF144" s="204"/>
      <c r="CG144" s="204"/>
      <c r="CH144" s="204"/>
      <c r="CI144" s="204"/>
      <c r="CJ144" s="204"/>
      <c r="CK144" s="204"/>
      <c r="CL144" s="204"/>
      <c r="CM144" s="204"/>
      <c r="CN144" s="204"/>
      <c r="CO144" s="204"/>
      <c r="CP144" s="204"/>
      <c r="CQ144" s="204"/>
      <c r="CR144" s="204"/>
      <c r="CS144" s="204"/>
      <c r="CT144" s="204"/>
      <c r="CU144" s="204"/>
      <c r="CV144" s="204"/>
      <c r="CW144" s="204"/>
      <c r="CX144" s="204"/>
      <c r="CY144" s="204"/>
      <c r="CZ144" s="204"/>
      <c r="DA144" s="204"/>
      <c r="DB144" s="204"/>
      <c r="DC144" s="204"/>
      <c r="DD144" s="204"/>
      <c r="DE144" s="204"/>
      <c r="DF144" s="204"/>
      <c r="DG144" s="204"/>
      <c r="DH144" s="204"/>
      <c r="DI144" s="204"/>
      <c r="DJ144" s="204"/>
      <c r="DK144" s="204"/>
      <c r="DL144" s="204"/>
      <c r="DM144" s="204"/>
      <c r="DN144" s="204"/>
      <c r="DO144" s="204"/>
      <c r="DP144" s="204"/>
      <c r="DQ144" s="204"/>
      <c r="DR144" s="204"/>
      <c r="DS144" s="204"/>
      <c r="DT144" s="204"/>
      <c r="DU144" s="204"/>
      <c r="DV144" s="204"/>
      <c r="DW144" s="204"/>
      <c r="DX144" s="204"/>
      <c r="DY144" s="204"/>
      <c r="DZ144" s="204"/>
      <c r="EA144" s="204"/>
      <c r="EB144" s="204"/>
      <c r="EC144" s="204"/>
      <c r="ED144" s="204"/>
      <c r="EE144" s="204"/>
      <c r="EF144" s="204"/>
      <c r="EG144" s="204"/>
      <c r="EH144" s="204"/>
      <c r="EI144" s="204"/>
      <c r="EJ144" s="204"/>
      <c r="EK144" s="204"/>
      <c r="EL144" s="204"/>
      <c r="EM144" s="204"/>
      <c r="EN144" s="204"/>
      <c r="EO144" s="204"/>
      <c r="EP144" s="204"/>
      <c r="EQ144" s="204"/>
      <c r="ER144" s="204"/>
      <c r="ES144" s="204"/>
      <c r="ET144" s="204"/>
      <c r="EU144" s="204"/>
      <c r="EV144" s="204"/>
      <c r="EW144" s="204"/>
      <c r="EX144" s="204"/>
      <c r="EY144" s="204"/>
      <c r="EZ144" s="204"/>
      <c r="FA144" s="204"/>
      <c r="FB144" s="204"/>
      <c r="FC144" s="204"/>
      <c r="FD144" s="204"/>
      <c r="FE144" s="204"/>
      <c r="FF144" s="204"/>
      <c r="FG144" s="204"/>
      <c r="FH144" s="204"/>
      <c r="FI144" s="204"/>
      <c r="FJ144" s="204"/>
      <c r="FK144" s="204"/>
      <c r="FL144" s="204"/>
      <c r="FM144" s="204"/>
      <c r="FN144" s="204"/>
      <c r="FO144" s="204"/>
      <c r="FP144" s="204"/>
      <c r="FQ144" s="204"/>
      <c r="FR144" s="204"/>
      <c r="FS144" s="204"/>
      <c r="FT144" s="204"/>
      <c r="FU144" s="204"/>
      <c r="FV144" s="204"/>
      <c r="FW144" s="204"/>
      <c r="FX144" s="204"/>
      <c r="FY144" s="204"/>
      <c r="FZ144" s="204"/>
      <c r="GA144" s="204"/>
      <c r="GB144" s="204"/>
      <c r="GC144" s="204"/>
      <c r="GD144" s="204"/>
      <c r="GE144" s="204"/>
      <c r="GF144" s="204"/>
      <c r="GG144" s="204"/>
      <c r="GH144" s="204"/>
      <c r="GI144" s="204"/>
      <c r="GJ144" s="204"/>
      <c r="GK144" s="204"/>
      <c r="GL144" s="204"/>
      <c r="GM144" s="204"/>
      <c r="GN144" s="204"/>
      <c r="GO144" s="204"/>
      <c r="GP144" s="204"/>
      <c r="GQ144" s="204"/>
      <c r="GR144" s="204"/>
      <c r="GS144" s="204"/>
      <c r="GT144" s="204"/>
      <c r="GU144" s="204"/>
      <c r="GV144" s="204"/>
      <c r="GW144" s="204"/>
      <c r="GX144" s="204"/>
      <c r="GY144" s="204"/>
      <c r="GZ144" s="204"/>
      <c r="HA144" s="204"/>
      <c r="HB144" s="204"/>
      <c r="HC144" s="204"/>
      <c r="HD144" s="204"/>
      <c r="HE144" s="204"/>
      <c r="HF144" s="204"/>
      <c r="HG144" s="204"/>
      <c r="HH144" s="204"/>
      <c r="HI144" s="204"/>
      <c r="HJ144" s="204"/>
      <c r="HK144" s="204"/>
      <c r="HL144" s="204"/>
      <c r="HM144" s="204"/>
      <c r="HN144" s="204"/>
      <c r="HO144" s="204"/>
      <c r="HP144" s="204"/>
      <c r="HQ144" s="204"/>
      <c r="HR144" s="204"/>
      <c r="HS144" s="204"/>
      <c r="HT144" s="204"/>
      <c r="HU144" s="204"/>
    </row>
    <row r="145" spans="1:229" ht="12" customHeight="1" x14ac:dyDescent="0.25">
      <c r="A145" s="218"/>
      <c r="B145" s="218"/>
      <c r="C145" s="218"/>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c r="AA145" s="218"/>
      <c r="AB145" s="218"/>
      <c r="AC145" s="218"/>
      <c r="AD145" s="218"/>
      <c r="AE145" s="218"/>
      <c r="AF145" s="218"/>
      <c r="AG145" s="218"/>
      <c r="AH145" s="218"/>
      <c r="AI145" s="218"/>
      <c r="AJ145" s="218"/>
      <c r="AK145" s="218"/>
      <c r="AL145" s="218"/>
      <c r="AM145" s="218"/>
      <c r="AN145" s="218"/>
      <c r="AO145" s="218"/>
      <c r="AP145" s="218"/>
      <c r="AQ145" s="218"/>
      <c r="AR145" s="218"/>
      <c r="AS145" s="218"/>
      <c r="AT145" s="218"/>
      <c r="AU145" s="218"/>
      <c r="AV145" s="203"/>
      <c r="AW145" s="203"/>
      <c r="AX145" s="203"/>
      <c r="AY145" s="203"/>
      <c r="AZ145" s="203"/>
      <c r="BA145" s="203"/>
      <c r="BB145" s="203"/>
      <c r="BC145" s="203"/>
      <c r="BD145" s="203"/>
      <c r="BE145" s="203"/>
      <c r="BF145" s="203"/>
      <c r="BG145" s="203"/>
      <c r="BH145" s="204"/>
      <c r="BI145" s="204"/>
      <c r="BJ145" s="204"/>
      <c r="BK145" s="204"/>
      <c r="BL145" s="204"/>
      <c r="BM145" s="204"/>
      <c r="BN145" s="204"/>
      <c r="BO145" s="204"/>
      <c r="BP145" s="204"/>
      <c r="BQ145" s="204"/>
      <c r="BR145" s="204"/>
      <c r="BS145" s="204"/>
      <c r="BT145" s="204"/>
      <c r="BU145" s="204"/>
      <c r="BV145" s="204"/>
      <c r="BW145" s="204"/>
      <c r="BX145" s="204"/>
      <c r="BY145" s="204"/>
      <c r="BZ145" s="204"/>
      <c r="CA145" s="204"/>
      <c r="CB145" s="204"/>
      <c r="CC145" s="204"/>
      <c r="CD145" s="204"/>
      <c r="CE145" s="204"/>
      <c r="CF145" s="204"/>
      <c r="CG145" s="204"/>
      <c r="CH145" s="204"/>
      <c r="CI145" s="204"/>
      <c r="CJ145" s="204"/>
      <c r="CK145" s="204"/>
      <c r="CL145" s="204"/>
      <c r="CM145" s="204"/>
      <c r="CN145" s="204"/>
      <c r="CO145" s="204"/>
      <c r="CP145" s="204"/>
      <c r="CQ145" s="204"/>
      <c r="CR145" s="204"/>
      <c r="CS145" s="204"/>
      <c r="CT145" s="204"/>
      <c r="CU145" s="204"/>
      <c r="CV145" s="204"/>
      <c r="CW145" s="204"/>
      <c r="CX145" s="204"/>
      <c r="CY145" s="204"/>
      <c r="CZ145" s="204"/>
      <c r="DA145" s="204"/>
      <c r="DB145" s="204"/>
      <c r="DC145" s="204"/>
      <c r="DD145" s="204"/>
      <c r="DE145" s="204"/>
      <c r="DF145" s="204"/>
      <c r="DG145" s="204"/>
      <c r="DH145" s="204"/>
      <c r="DI145" s="204"/>
      <c r="DJ145" s="204"/>
      <c r="DK145" s="204"/>
      <c r="DL145" s="204"/>
      <c r="DM145" s="204"/>
      <c r="DN145" s="204"/>
      <c r="DO145" s="204"/>
      <c r="DP145" s="204"/>
      <c r="DQ145" s="204"/>
      <c r="DR145" s="204"/>
      <c r="DS145" s="204"/>
      <c r="DT145" s="204"/>
      <c r="DU145" s="204"/>
      <c r="DV145" s="204"/>
      <c r="DW145" s="204"/>
      <c r="DX145" s="204"/>
      <c r="DY145" s="204"/>
      <c r="DZ145" s="204"/>
      <c r="EA145" s="204"/>
      <c r="EB145" s="204"/>
      <c r="EC145" s="204"/>
      <c r="ED145" s="204"/>
      <c r="EE145" s="204"/>
      <c r="EF145" s="204"/>
      <c r="EG145" s="204"/>
      <c r="EH145" s="204"/>
      <c r="EI145" s="204"/>
      <c r="EJ145" s="204"/>
      <c r="EK145" s="204"/>
      <c r="EL145" s="204"/>
      <c r="EM145" s="204"/>
      <c r="EN145" s="204"/>
      <c r="EO145" s="204"/>
      <c r="EP145" s="204"/>
      <c r="EQ145" s="204"/>
      <c r="ER145" s="204"/>
      <c r="ES145" s="204"/>
      <c r="ET145" s="204"/>
      <c r="EU145" s="204"/>
      <c r="EV145" s="204"/>
      <c r="EW145" s="204"/>
      <c r="EX145" s="204"/>
      <c r="EY145" s="204"/>
      <c r="EZ145" s="204"/>
      <c r="FA145" s="204"/>
      <c r="FB145" s="204"/>
      <c r="FC145" s="204"/>
      <c r="FD145" s="204"/>
      <c r="FE145" s="204"/>
      <c r="FF145" s="204"/>
      <c r="FG145" s="204"/>
      <c r="FH145" s="204"/>
      <c r="FI145" s="204"/>
      <c r="FJ145" s="204"/>
      <c r="FK145" s="204"/>
      <c r="FL145" s="204"/>
      <c r="FM145" s="204"/>
      <c r="FN145" s="204"/>
      <c r="FO145" s="204"/>
      <c r="FP145" s="204"/>
      <c r="FQ145" s="204"/>
      <c r="FR145" s="204"/>
      <c r="FS145" s="204"/>
      <c r="FT145" s="204"/>
      <c r="FU145" s="204"/>
      <c r="FV145" s="204"/>
      <c r="FW145" s="204"/>
      <c r="FX145" s="204"/>
      <c r="FY145" s="204"/>
      <c r="FZ145" s="204"/>
      <c r="GA145" s="204"/>
      <c r="GB145" s="204"/>
      <c r="GC145" s="204"/>
      <c r="GD145" s="204"/>
      <c r="GE145" s="204"/>
      <c r="GF145" s="204"/>
      <c r="GG145" s="204"/>
      <c r="GH145" s="204"/>
      <c r="GI145" s="204"/>
      <c r="GJ145" s="204"/>
      <c r="GK145" s="204"/>
      <c r="GL145" s="204"/>
      <c r="GM145" s="204"/>
      <c r="GN145" s="204"/>
      <c r="GO145" s="204"/>
      <c r="GP145" s="204"/>
      <c r="GQ145" s="204"/>
      <c r="GR145" s="204"/>
      <c r="GS145" s="204"/>
      <c r="GT145" s="204"/>
      <c r="GU145" s="204"/>
      <c r="GV145" s="204"/>
      <c r="GW145" s="204"/>
      <c r="GX145" s="204"/>
      <c r="GY145" s="204"/>
      <c r="GZ145" s="204"/>
      <c r="HA145" s="204"/>
      <c r="HB145" s="204"/>
      <c r="HC145" s="204"/>
      <c r="HD145" s="204"/>
      <c r="HE145" s="204"/>
      <c r="HF145" s="204"/>
      <c r="HG145" s="204"/>
      <c r="HH145" s="204"/>
      <c r="HI145" s="204"/>
      <c r="HJ145" s="204"/>
      <c r="HK145" s="204"/>
      <c r="HL145" s="204"/>
      <c r="HM145" s="204"/>
      <c r="HN145" s="204"/>
      <c r="HO145" s="204"/>
      <c r="HP145" s="204"/>
      <c r="HQ145" s="204"/>
      <c r="HR145" s="204"/>
      <c r="HS145" s="204"/>
      <c r="HT145" s="204"/>
      <c r="HU145" s="204"/>
    </row>
    <row r="146" spans="1:229" ht="12" customHeight="1" x14ac:dyDescent="0.25">
      <c r="A146" s="218"/>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c r="AA146" s="218"/>
      <c r="AB146" s="218"/>
      <c r="AC146" s="218"/>
      <c r="AD146" s="218"/>
      <c r="AE146" s="218"/>
      <c r="AF146" s="218"/>
      <c r="AG146" s="218"/>
      <c r="AH146" s="218"/>
      <c r="AI146" s="218"/>
      <c r="AJ146" s="218"/>
      <c r="AK146" s="218"/>
      <c r="AL146" s="218"/>
      <c r="AM146" s="218"/>
      <c r="AN146" s="218"/>
      <c r="AO146" s="218"/>
      <c r="AP146" s="218"/>
      <c r="AQ146" s="218"/>
      <c r="AR146" s="218"/>
      <c r="AS146" s="218"/>
      <c r="AT146" s="218"/>
      <c r="AU146" s="218"/>
      <c r="AV146" s="203"/>
      <c r="AW146" s="203"/>
      <c r="AX146" s="203"/>
      <c r="AY146" s="203"/>
      <c r="AZ146" s="203"/>
      <c r="BA146" s="203"/>
      <c r="BB146" s="203"/>
      <c r="BC146" s="203"/>
      <c r="BD146" s="203"/>
      <c r="BE146" s="203"/>
      <c r="BF146" s="203"/>
      <c r="BG146" s="203"/>
      <c r="BH146" s="204"/>
      <c r="BI146" s="204"/>
      <c r="BJ146" s="204"/>
      <c r="BK146" s="204"/>
      <c r="BL146" s="204"/>
      <c r="BM146" s="204"/>
      <c r="BN146" s="204"/>
      <c r="BO146" s="204"/>
      <c r="BP146" s="204"/>
      <c r="BQ146" s="204"/>
      <c r="BR146" s="204"/>
      <c r="BS146" s="204"/>
      <c r="BT146" s="204"/>
      <c r="BU146" s="204"/>
      <c r="BV146" s="204"/>
      <c r="BW146" s="204"/>
      <c r="BX146" s="204"/>
      <c r="BY146" s="204"/>
      <c r="BZ146" s="204"/>
      <c r="CA146" s="204"/>
      <c r="CB146" s="204"/>
      <c r="CC146" s="204"/>
      <c r="CD146" s="204"/>
      <c r="CE146" s="204"/>
      <c r="CF146" s="204"/>
      <c r="CG146" s="204"/>
      <c r="CH146" s="204"/>
      <c r="CI146" s="204"/>
      <c r="CJ146" s="204"/>
      <c r="CK146" s="204"/>
      <c r="CL146" s="204"/>
      <c r="CM146" s="204"/>
      <c r="CN146" s="204"/>
      <c r="CO146" s="204"/>
      <c r="CP146" s="204"/>
      <c r="CQ146" s="204"/>
      <c r="CR146" s="204"/>
      <c r="CS146" s="204"/>
      <c r="CT146" s="204"/>
      <c r="CU146" s="204"/>
      <c r="CV146" s="204"/>
      <c r="CW146" s="204"/>
      <c r="CX146" s="204"/>
      <c r="CY146" s="204"/>
      <c r="CZ146" s="204"/>
      <c r="DA146" s="204"/>
      <c r="DB146" s="204"/>
      <c r="DC146" s="204"/>
      <c r="DD146" s="204"/>
      <c r="DE146" s="204"/>
      <c r="DF146" s="204"/>
      <c r="DG146" s="204"/>
      <c r="DH146" s="204"/>
      <c r="DI146" s="204"/>
      <c r="DJ146" s="204"/>
      <c r="DK146" s="204"/>
      <c r="DL146" s="204"/>
      <c r="DM146" s="204"/>
      <c r="DN146" s="204"/>
      <c r="DO146" s="204"/>
      <c r="DP146" s="204"/>
      <c r="DQ146" s="204"/>
      <c r="DR146" s="204"/>
      <c r="DS146" s="204"/>
      <c r="DT146" s="204"/>
      <c r="DU146" s="204"/>
      <c r="DV146" s="204"/>
      <c r="DW146" s="204"/>
      <c r="DX146" s="204"/>
      <c r="DY146" s="204"/>
      <c r="DZ146" s="204"/>
      <c r="EA146" s="204"/>
      <c r="EB146" s="204"/>
      <c r="EC146" s="204"/>
      <c r="ED146" s="204"/>
      <c r="EE146" s="204"/>
      <c r="EF146" s="204"/>
      <c r="EG146" s="204"/>
      <c r="EH146" s="204"/>
      <c r="EI146" s="204"/>
      <c r="EJ146" s="204"/>
      <c r="EK146" s="204"/>
      <c r="EL146" s="204"/>
      <c r="EM146" s="204"/>
      <c r="EN146" s="204"/>
      <c r="EO146" s="204"/>
      <c r="EP146" s="204"/>
      <c r="EQ146" s="204"/>
      <c r="ER146" s="204"/>
      <c r="ES146" s="204"/>
      <c r="ET146" s="204"/>
      <c r="EU146" s="204"/>
      <c r="EV146" s="204"/>
      <c r="EW146" s="204"/>
      <c r="EX146" s="204"/>
      <c r="EY146" s="204"/>
      <c r="EZ146" s="204"/>
      <c r="FA146" s="204"/>
      <c r="FB146" s="204"/>
      <c r="FC146" s="204"/>
      <c r="FD146" s="204"/>
      <c r="FE146" s="204"/>
      <c r="FF146" s="204"/>
      <c r="FG146" s="204"/>
      <c r="FH146" s="204"/>
      <c r="FI146" s="204"/>
      <c r="FJ146" s="204"/>
      <c r="FK146" s="204"/>
      <c r="FL146" s="204"/>
      <c r="FM146" s="204"/>
      <c r="FN146" s="204"/>
      <c r="FO146" s="204"/>
      <c r="FP146" s="204"/>
      <c r="FQ146" s="204"/>
      <c r="FR146" s="204"/>
      <c r="FS146" s="204"/>
      <c r="FT146" s="204"/>
      <c r="FU146" s="204"/>
      <c r="FV146" s="204"/>
      <c r="FW146" s="204"/>
      <c r="FX146" s="204"/>
      <c r="FY146" s="204"/>
      <c r="FZ146" s="204"/>
      <c r="GA146" s="204"/>
      <c r="GB146" s="204"/>
      <c r="GC146" s="204"/>
      <c r="GD146" s="204"/>
      <c r="GE146" s="204"/>
      <c r="GF146" s="204"/>
      <c r="GG146" s="204"/>
      <c r="GH146" s="204"/>
      <c r="GI146" s="204"/>
      <c r="GJ146" s="204"/>
      <c r="GK146" s="204"/>
      <c r="GL146" s="204"/>
      <c r="GM146" s="204"/>
      <c r="GN146" s="204"/>
      <c r="GO146" s="204"/>
      <c r="GP146" s="204"/>
      <c r="GQ146" s="204"/>
      <c r="GR146" s="204"/>
      <c r="GS146" s="204"/>
      <c r="GT146" s="204"/>
      <c r="GU146" s="204"/>
      <c r="GV146" s="204"/>
      <c r="GW146" s="204"/>
      <c r="GX146" s="204"/>
      <c r="GY146" s="204"/>
      <c r="GZ146" s="204"/>
      <c r="HA146" s="204"/>
      <c r="HB146" s="204"/>
      <c r="HC146" s="204"/>
      <c r="HD146" s="204"/>
      <c r="HE146" s="204"/>
      <c r="HF146" s="204"/>
      <c r="HG146" s="204"/>
      <c r="HH146" s="204"/>
      <c r="HI146" s="204"/>
      <c r="HJ146" s="204"/>
      <c r="HK146" s="204"/>
      <c r="HL146" s="204"/>
      <c r="HM146" s="204"/>
      <c r="HN146" s="204"/>
      <c r="HO146" s="204"/>
      <c r="HP146" s="204"/>
      <c r="HQ146" s="204"/>
      <c r="HR146" s="204"/>
      <c r="HS146" s="204"/>
      <c r="HT146" s="204"/>
      <c r="HU146" s="204"/>
    </row>
    <row r="147" spans="1:229" ht="12" customHeight="1" x14ac:dyDescent="0.25">
      <c r="A147" s="218"/>
      <c r="B147" s="218"/>
      <c r="C147" s="218"/>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c r="AA147" s="218"/>
      <c r="AB147" s="218"/>
      <c r="AC147" s="218"/>
      <c r="AD147" s="218"/>
      <c r="AE147" s="218"/>
      <c r="AF147" s="218"/>
      <c r="AG147" s="218"/>
      <c r="AH147" s="218"/>
      <c r="AI147" s="218"/>
      <c r="AJ147" s="218"/>
      <c r="AK147" s="218"/>
      <c r="AL147" s="218"/>
      <c r="AM147" s="218"/>
      <c r="AN147" s="218"/>
      <c r="AO147" s="218"/>
      <c r="AP147" s="218"/>
      <c r="AQ147" s="218"/>
      <c r="AR147" s="218"/>
      <c r="AS147" s="218"/>
      <c r="AT147" s="218"/>
      <c r="AU147" s="218"/>
      <c r="AV147" s="203"/>
      <c r="AW147" s="203"/>
      <c r="AX147" s="203"/>
      <c r="AY147" s="203"/>
      <c r="AZ147" s="203"/>
      <c r="BA147" s="203"/>
      <c r="BB147" s="203"/>
      <c r="BC147" s="203"/>
      <c r="BD147" s="203"/>
      <c r="BE147" s="203"/>
      <c r="BF147" s="203"/>
      <c r="BG147" s="203"/>
      <c r="BH147" s="204"/>
      <c r="BI147" s="204"/>
      <c r="BJ147" s="204"/>
      <c r="BK147" s="204"/>
      <c r="BL147" s="204"/>
      <c r="BM147" s="204"/>
      <c r="BN147" s="204"/>
      <c r="BO147" s="204"/>
      <c r="BP147" s="204"/>
      <c r="BQ147" s="204"/>
      <c r="BR147" s="204"/>
      <c r="BS147" s="204"/>
      <c r="BT147" s="204"/>
      <c r="BU147" s="204"/>
      <c r="BV147" s="204"/>
      <c r="BW147" s="204"/>
      <c r="BX147" s="204"/>
      <c r="BY147" s="204"/>
      <c r="BZ147" s="204"/>
      <c r="CA147" s="204"/>
      <c r="CB147" s="204"/>
      <c r="CC147" s="204"/>
      <c r="CD147" s="204"/>
      <c r="CE147" s="204"/>
      <c r="CF147" s="204"/>
      <c r="CG147" s="204"/>
      <c r="CH147" s="204"/>
      <c r="CI147" s="204"/>
      <c r="CJ147" s="204"/>
      <c r="CK147" s="204"/>
      <c r="CL147" s="204"/>
      <c r="CM147" s="204"/>
      <c r="CN147" s="204"/>
      <c r="CO147" s="204"/>
      <c r="CP147" s="204"/>
      <c r="CQ147" s="204"/>
      <c r="CR147" s="204"/>
      <c r="CS147" s="204"/>
      <c r="CT147" s="204"/>
      <c r="CU147" s="204"/>
      <c r="CV147" s="204"/>
      <c r="CW147" s="204"/>
      <c r="CX147" s="204"/>
      <c r="CY147" s="204"/>
      <c r="CZ147" s="204"/>
      <c r="DA147" s="204"/>
      <c r="DB147" s="204"/>
      <c r="DC147" s="204"/>
      <c r="DD147" s="204"/>
      <c r="DE147" s="204"/>
      <c r="DF147" s="204"/>
      <c r="DG147" s="204"/>
      <c r="DH147" s="204"/>
      <c r="DI147" s="204"/>
      <c r="DJ147" s="204"/>
      <c r="DK147" s="204"/>
      <c r="DL147" s="204"/>
      <c r="DM147" s="204"/>
      <c r="DN147" s="204"/>
      <c r="DO147" s="204"/>
      <c r="DP147" s="204"/>
      <c r="DQ147" s="204"/>
      <c r="DR147" s="204"/>
      <c r="DS147" s="204"/>
      <c r="DT147" s="204"/>
      <c r="DU147" s="204"/>
      <c r="DV147" s="204"/>
      <c r="DW147" s="204"/>
      <c r="DX147" s="204"/>
      <c r="DY147" s="204"/>
      <c r="DZ147" s="204"/>
      <c r="EA147" s="204"/>
      <c r="EB147" s="204"/>
      <c r="EC147" s="204"/>
      <c r="ED147" s="204"/>
      <c r="EE147" s="204"/>
      <c r="EF147" s="204"/>
      <c r="EG147" s="204"/>
      <c r="EH147" s="204"/>
      <c r="EI147" s="204"/>
      <c r="EJ147" s="204"/>
      <c r="EK147" s="204"/>
      <c r="EL147" s="204"/>
      <c r="EM147" s="204"/>
      <c r="EN147" s="204"/>
      <c r="EO147" s="204"/>
      <c r="EP147" s="204"/>
      <c r="EQ147" s="204"/>
      <c r="ER147" s="204"/>
      <c r="ES147" s="204"/>
      <c r="ET147" s="204"/>
      <c r="EU147" s="204"/>
      <c r="EV147" s="204"/>
      <c r="EW147" s="204"/>
      <c r="EX147" s="204"/>
      <c r="EY147" s="204"/>
      <c r="EZ147" s="204"/>
      <c r="FA147" s="204"/>
      <c r="FB147" s="204"/>
      <c r="FC147" s="204"/>
      <c r="FD147" s="204"/>
      <c r="FE147" s="204"/>
      <c r="FF147" s="204"/>
      <c r="FG147" s="204"/>
      <c r="FH147" s="204"/>
      <c r="FI147" s="204"/>
      <c r="FJ147" s="204"/>
      <c r="FK147" s="204"/>
      <c r="FL147" s="204"/>
      <c r="FM147" s="204"/>
      <c r="FN147" s="204"/>
      <c r="FO147" s="204"/>
      <c r="FP147" s="204"/>
      <c r="FQ147" s="204"/>
      <c r="FR147" s="204"/>
      <c r="FS147" s="204"/>
      <c r="FT147" s="204"/>
      <c r="FU147" s="204"/>
      <c r="FV147" s="204"/>
      <c r="FW147" s="204"/>
      <c r="FX147" s="204"/>
      <c r="FY147" s="204"/>
      <c r="FZ147" s="204"/>
      <c r="GA147" s="204"/>
      <c r="GB147" s="204"/>
      <c r="GC147" s="204"/>
      <c r="GD147" s="204"/>
      <c r="GE147" s="204"/>
      <c r="GF147" s="204"/>
      <c r="GG147" s="204"/>
      <c r="GH147" s="204"/>
      <c r="GI147" s="204"/>
      <c r="GJ147" s="204"/>
      <c r="GK147" s="204"/>
      <c r="GL147" s="204"/>
      <c r="GM147" s="204"/>
      <c r="GN147" s="204"/>
      <c r="GO147" s="204"/>
      <c r="GP147" s="204"/>
      <c r="GQ147" s="204"/>
      <c r="GR147" s="204"/>
      <c r="GS147" s="204"/>
      <c r="GT147" s="204"/>
      <c r="GU147" s="204"/>
      <c r="GV147" s="204"/>
      <c r="GW147" s="204"/>
      <c r="GX147" s="204"/>
      <c r="GY147" s="204"/>
      <c r="GZ147" s="204"/>
      <c r="HA147" s="204"/>
      <c r="HB147" s="204"/>
      <c r="HC147" s="204"/>
      <c r="HD147" s="204"/>
      <c r="HE147" s="204"/>
      <c r="HF147" s="204"/>
      <c r="HG147" s="204"/>
      <c r="HH147" s="204"/>
      <c r="HI147" s="204"/>
      <c r="HJ147" s="204"/>
      <c r="HK147" s="204"/>
      <c r="HL147" s="204"/>
      <c r="HM147" s="204"/>
      <c r="HN147" s="204"/>
      <c r="HO147" s="204"/>
      <c r="HP147" s="204"/>
      <c r="HQ147" s="204"/>
      <c r="HR147" s="204"/>
      <c r="HS147" s="204"/>
      <c r="HT147" s="204"/>
      <c r="HU147" s="204"/>
    </row>
    <row r="148" spans="1:229" ht="12" customHeight="1" x14ac:dyDescent="0.25">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c r="AA148" s="218"/>
      <c r="AB148" s="218"/>
      <c r="AC148" s="218"/>
      <c r="AD148" s="218"/>
      <c r="AE148" s="218"/>
      <c r="AF148" s="218"/>
      <c r="AG148" s="218"/>
      <c r="AH148" s="218"/>
      <c r="AI148" s="218"/>
      <c r="AJ148" s="218"/>
      <c r="AK148" s="218"/>
      <c r="AL148" s="218"/>
      <c r="AM148" s="218"/>
      <c r="AN148" s="218"/>
      <c r="AO148" s="218"/>
      <c r="AP148" s="218"/>
      <c r="AQ148" s="218"/>
      <c r="AR148" s="218"/>
      <c r="AS148" s="218"/>
      <c r="AT148" s="218"/>
      <c r="AU148" s="218"/>
      <c r="AV148" s="203"/>
      <c r="AW148" s="203"/>
      <c r="AX148" s="203"/>
      <c r="AY148" s="203"/>
      <c r="AZ148" s="203"/>
      <c r="BA148" s="203"/>
      <c r="BB148" s="203"/>
      <c r="BC148" s="203"/>
      <c r="BD148" s="203"/>
      <c r="BE148" s="203"/>
      <c r="BF148" s="203"/>
      <c r="BG148" s="203"/>
      <c r="BH148" s="204"/>
      <c r="BI148" s="204"/>
      <c r="BJ148" s="204"/>
      <c r="BK148" s="204"/>
      <c r="BL148" s="204"/>
      <c r="BM148" s="204"/>
      <c r="BN148" s="204"/>
      <c r="BO148" s="204"/>
      <c r="BP148" s="204"/>
      <c r="BQ148" s="204"/>
      <c r="BR148" s="204"/>
      <c r="BS148" s="204"/>
      <c r="BT148" s="204"/>
      <c r="BU148" s="204"/>
      <c r="BV148" s="204"/>
      <c r="BW148" s="204"/>
      <c r="BX148" s="204"/>
      <c r="BY148" s="204"/>
      <c r="BZ148" s="204"/>
      <c r="CA148" s="204"/>
      <c r="CB148" s="204"/>
      <c r="CC148" s="204"/>
      <c r="CD148" s="204"/>
      <c r="CE148" s="204"/>
      <c r="CF148" s="204"/>
      <c r="CG148" s="204"/>
      <c r="CH148" s="204"/>
      <c r="CI148" s="204"/>
      <c r="CJ148" s="204"/>
      <c r="CK148" s="204"/>
      <c r="CL148" s="204"/>
      <c r="CM148" s="204"/>
      <c r="CN148" s="204"/>
      <c r="CO148" s="204"/>
      <c r="CP148" s="204"/>
      <c r="CQ148" s="204"/>
      <c r="CR148" s="204"/>
      <c r="CS148" s="204"/>
      <c r="CT148" s="204"/>
      <c r="CU148" s="204"/>
      <c r="CV148" s="204"/>
      <c r="CW148" s="204"/>
      <c r="CX148" s="204"/>
      <c r="CY148" s="204"/>
      <c r="CZ148" s="204"/>
      <c r="DA148" s="204"/>
      <c r="DB148" s="204"/>
      <c r="DC148" s="204"/>
      <c r="DD148" s="204"/>
      <c r="DE148" s="204"/>
      <c r="DF148" s="204"/>
      <c r="DG148" s="204"/>
      <c r="DH148" s="204"/>
      <c r="DI148" s="204"/>
      <c r="DJ148" s="204"/>
      <c r="DK148" s="204"/>
      <c r="DL148" s="204"/>
      <c r="DM148" s="204"/>
      <c r="DN148" s="204"/>
      <c r="DO148" s="204"/>
      <c r="DP148" s="204"/>
      <c r="DQ148" s="204"/>
      <c r="DR148" s="204"/>
      <c r="DS148" s="204"/>
      <c r="DT148" s="204"/>
      <c r="DU148" s="204"/>
      <c r="DV148" s="204"/>
      <c r="DW148" s="204"/>
      <c r="DX148" s="204"/>
      <c r="DY148" s="204"/>
      <c r="DZ148" s="204"/>
      <c r="EA148" s="204"/>
      <c r="EB148" s="204"/>
      <c r="EC148" s="204"/>
      <c r="ED148" s="204"/>
      <c r="EE148" s="204"/>
      <c r="EF148" s="204"/>
      <c r="EG148" s="204"/>
      <c r="EH148" s="204"/>
      <c r="EI148" s="204"/>
      <c r="EJ148" s="204"/>
      <c r="EK148" s="204"/>
      <c r="EL148" s="204"/>
      <c r="EM148" s="204"/>
      <c r="EN148" s="204"/>
      <c r="EO148" s="204"/>
      <c r="EP148" s="204"/>
      <c r="EQ148" s="204"/>
      <c r="ER148" s="204"/>
      <c r="ES148" s="204"/>
      <c r="ET148" s="204"/>
      <c r="EU148" s="204"/>
      <c r="EV148" s="204"/>
      <c r="EW148" s="204"/>
      <c r="EX148" s="204"/>
      <c r="EY148" s="204"/>
      <c r="EZ148" s="204"/>
      <c r="FA148" s="204"/>
      <c r="FB148" s="204"/>
      <c r="FC148" s="204"/>
      <c r="FD148" s="204"/>
      <c r="FE148" s="204"/>
      <c r="FF148" s="204"/>
      <c r="FG148" s="204"/>
      <c r="FH148" s="204"/>
      <c r="FI148" s="204"/>
      <c r="FJ148" s="204"/>
      <c r="FK148" s="204"/>
      <c r="FL148" s="204"/>
      <c r="FM148" s="204"/>
      <c r="FN148" s="204"/>
      <c r="FO148" s="204"/>
      <c r="FP148" s="204"/>
      <c r="FQ148" s="204"/>
      <c r="FR148" s="204"/>
      <c r="FS148" s="204"/>
      <c r="FT148" s="204"/>
      <c r="FU148" s="204"/>
      <c r="FV148" s="204"/>
      <c r="FW148" s="204"/>
      <c r="FX148" s="204"/>
      <c r="FY148" s="204"/>
      <c r="FZ148" s="204"/>
      <c r="GA148" s="204"/>
      <c r="GB148" s="204"/>
      <c r="GC148" s="204"/>
      <c r="GD148" s="204"/>
      <c r="GE148" s="204"/>
      <c r="GF148" s="204"/>
      <c r="GG148" s="204"/>
      <c r="GH148" s="204"/>
      <c r="GI148" s="204"/>
      <c r="GJ148" s="204"/>
      <c r="GK148" s="204"/>
      <c r="GL148" s="204"/>
      <c r="GM148" s="204"/>
      <c r="GN148" s="204"/>
      <c r="GO148" s="204"/>
      <c r="GP148" s="204"/>
      <c r="GQ148" s="204"/>
      <c r="GR148" s="204"/>
      <c r="GS148" s="204"/>
      <c r="GT148" s="204"/>
      <c r="GU148" s="204"/>
      <c r="GV148" s="204"/>
      <c r="GW148" s="204"/>
      <c r="GX148" s="204"/>
      <c r="GY148" s="204"/>
      <c r="GZ148" s="204"/>
      <c r="HA148" s="204"/>
      <c r="HB148" s="204"/>
      <c r="HC148" s="204"/>
      <c r="HD148" s="204"/>
      <c r="HE148" s="204"/>
      <c r="HF148" s="204"/>
      <c r="HG148" s="204"/>
      <c r="HH148" s="204"/>
      <c r="HI148" s="204"/>
      <c r="HJ148" s="204"/>
      <c r="HK148" s="204"/>
      <c r="HL148" s="204"/>
      <c r="HM148" s="204"/>
      <c r="HN148" s="204"/>
      <c r="HO148" s="204"/>
      <c r="HP148" s="204"/>
      <c r="HQ148" s="204"/>
      <c r="HR148" s="204"/>
      <c r="HS148" s="204"/>
      <c r="HT148" s="204"/>
      <c r="HU148" s="204"/>
    </row>
    <row r="149" spans="1:229" ht="12" customHeight="1" x14ac:dyDescent="0.25">
      <c r="A149" s="218"/>
      <c r="B149" s="218"/>
      <c r="C149" s="218"/>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c r="AA149" s="218"/>
      <c r="AB149" s="218"/>
      <c r="AC149" s="218"/>
      <c r="AD149" s="218"/>
      <c r="AE149" s="218"/>
      <c r="AF149" s="218"/>
      <c r="AG149" s="218"/>
      <c r="AH149" s="218"/>
      <c r="AI149" s="218"/>
      <c r="AJ149" s="218"/>
      <c r="AK149" s="218"/>
      <c r="AL149" s="218"/>
      <c r="AM149" s="218"/>
      <c r="AN149" s="218"/>
      <c r="AO149" s="218"/>
      <c r="AP149" s="218"/>
      <c r="AQ149" s="218"/>
      <c r="AR149" s="218"/>
      <c r="AS149" s="218"/>
      <c r="AT149" s="218"/>
      <c r="AU149" s="218"/>
      <c r="AV149" s="203"/>
      <c r="AW149" s="203"/>
      <c r="AX149" s="203"/>
      <c r="AY149" s="203"/>
      <c r="AZ149" s="203"/>
      <c r="BA149" s="203"/>
      <c r="BB149" s="203"/>
      <c r="BC149" s="203"/>
      <c r="BD149" s="203"/>
      <c r="BE149" s="203"/>
      <c r="BF149" s="203"/>
      <c r="BG149" s="203"/>
      <c r="BH149" s="204"/>
      <c r="BI149" s="204"/>
      <c r="BJ149" s="204"/>
      <c r="BK149" s="204"/>
      <c r="BL149" s="204"/>
      <c r="BM149" s="204"/>
      <c r="BN149" s="204"/>
      <c r="BO149" s="204"/>
      <c r="BP149" s="204"/>
      <c r="BQ149" s="204"/>
      <c r="BR149" s="204"/>
      <c r="BS149" s="204"/>
      <c r="BT149" s="204"/>
      <c r="BU149" s="204"/>
      <c r="BV149" s="204"/>
      <c r="BW149" s="204"/>
      <c r="BX149" s="204"/>
      <c r="BY149" s="204"/>
      <c r="BZ149" s="204"/>
      <c r="CA149" s="204"/>
      <c r="CB149" s="204"/>
      <c r="CC149" s="204"/>
      <c r="CD149" s="204"/>
      <c r="CE149" s="204"/>
      <c r="CF149" s="204"/>
      <c r="CG149" s="204"/>
      <c r="CH149" s="204"/>
      <c r="CI149" s="204"/>
      <c r="CJ149" s="204"/>
      <c r="CK149" s="204"/>
      <c r="CL149" s="204"/>
      <c r="CM149" s="204"/>
      <c r="CN149" s="204"/>
      <c r="CO149" s="204"/>
      <c r="CP149" s="204"/>
      <c r="CQ149" s="204"/>
      <c r="CR149" s="204"/>
      <c r="CS149" s="204"/>
      <c r="CT149" s="204"/>
      <c r="CU149" s="204"/>
      <c r="CV149" s="204"/>
      <c r="CW149" s="204"/>
      <c r="CX149" s="204"/>
      <c r="CY149" s="204"/>
      <c r="CZ149" s="204"/>
      <c r="DA149" s="204"/>
      <c r="DB149" s="204"/>
      <c r="DC149" s="204"/>
      <c r="DD149" s="204"/>
      <c r="DE149" s="204"/>
      <c r="DF149" s="204"/>
      <c r="DG149" s="204"/>
      <c r="DH149" s="204"/>
      <c r="DI149" s="204"/>
      <c r="DJ149" s="204"/>
      <c r="DK149" s="204"/>
      <c r="DL149" s="204"/>
      <c r="DM149" s="204"/>
      <c r="DN149" s="204"/>
      <c r="DO149" s="204"/>
      <c r="DP149" s="204"/>
      <c r="DQ149" s="204"/>
      <c r="DR149" s="204"/>
      <c r="DS149" s="204"/>
      <c r="DT149" s="204"/>
      <c r="DU149" s="204"/>
      <c r="DV149" s="204"/>
      <c r="DW149" s="204"/>
      <c r="DX149" s="204"/>
      <c r="DY149" s="204"/>
      <c r="DZ149" s="204"/>
      <c r="EA149" s="204"/>
      <c r="EB149" s="204"/>
      <c r="EC149" s="204"/>
      <c r="ED149" s="204"/>
      <c r="EE149" s="204"/>
      <c r="EF149" s="204"/>
      <c r="EG149" s="204"/>
      <c r="EH149" s="204"/>
      <c r="EI149" s="204"/>
      <c r="EJ149" s="204"/>
      <c r="EK149" s="204"/>
      <c r="EL149" s="204"/>
      <c r="EM149" s="204"/>
      <c r="EN149" s="204"/>
      <c r="EO149" s="204"/>
      <c r="EP149" s="204"/>
      <c r="EQ149" s="204"/>
      <c r="ER149" s="204"/>
      <c r="ES149" s="204"/>
      <c r="ET149" s="204"/>
      <c r="EU149" s="204"/>
      <c r="EV149" s="204"/>
      <c r="EW149" s="204"/>
      <c r="EX149" s="204"/>
      <c r="EY149" s="204"/>
      <c r="EZ149" s="204"/>
      <c r="FA149" s="204"/>
      <c r="FB149" s="204"/>
      <c r="FC149" s="204"/>
      <c r="FD149" s="204"/>
      <c r="FE149" s="204"/>
      <c r="FF149" s="204"/>
      <c r="FG149" s="204"/>
      <c r="FH149" s="204"/>
      <c r="FI149" s="204"/>
      <c r="FJ149" s="204"/>
      <c r="FK149" s="204"/>
      <c r="FL149" s="204"/>
      <c r="FM149" s="204"/>
      <c r="FN149" s="204"/>
      <c r="FO149" s="204"/>
      <c r="FP149" s="204"/>
      <c r="FQ149" s="204"/>
      <c r="FR149" s="204"/>
      <c r="FS149" s="204"/>
      <c r="FT149" s="204"/>
      <c r="FU149" s="204"/>
      <c r="FV149" s="204"/>
      <c r="FW149" s="204"/>
      <c r="FX149" s="204"/>
      <c r="FY149" s="204"/>
      <c r="FZ149" s="204"/>
      <c r="GA149" s="204"/>
      <c r="GB149" s="204"/>
      <c r="GC149" s="204"/>
      <c r="GD149" s="204"/>
      <c r="GE149" s="204"/>
      <c r="GF149" s="204"/>
      <c r="GG149" s="204"/>
      <c r="GH149" s="204"/>
      <c r="GI149" s="204"/>
      <c r="GJ149" s="204"/>
      <c r="GK149" s="204"/>
      <c r="GL149" s="204"/>
      <c r="GM149" s="204"/>
      <c r="GN149" s="204"/>
      <c r="GO149" s="204"/>
      <c r="GP149" s="204"/>
      <c r="GQ149" s="204"/>
      <c r="GR149" s="204"/>
      <c r="GS149" s="204"/>
      <c r="GT149" s="204"/>
      <c r="GU149" s="204"/>
      <c r="GV149" s="204"/>
      <c r="GW149" s="204"/>
      <c r="GX149" s="204"/>
      <c r="GY149" s="204"/>
      <c r="GZ149" s="204"/>
      <c r="HA149" s="204"/>
      <c r="HB149" s="204"/>
      <c r="HC149" s="204"/>
      <c r="HD149" s="204"/>
      <c r="HE149" s="204"/>
      <c r="HF149" s="204"/>
      <c r="HG149" s="204"/>
      <c r="HH149" s="204"/>
      <c r="HI149" s="204"/>
      <c r="HJ149" s="204"/>
      <c r="HK149" s="204"/>
      <c r="HL149" s="204"/>
      <c r="HM149" s="204"/>
      <c r="HN149" s="204"/>
      <c r="HO149" s="204"/>
      <c r="HP149" s="204"/>
      <c r="HQ149" s="204"/>
      <c r="HR149" s="204"/>
      <c r="HS149" s="204"/>
      <c r="HT149" s="204"/>
      <c r="HU149" s="204"/>
    </row>
    <row r="150" spans="1:229" ht="12" customHeight="1" x14ac:dyDescent="0.25">
      <c r="A150" s="218"/>
      <c r="B150" s="218"/>
      <c r="C150" s="218"/>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c r="AA150" s="218"/>
      <c r="AB150" s="218"/>
      <c r="AC150" s="218"/>
      <c r="AD150" s="218"/>
      <c r="AE150" s="218"/>
      <c r="AF150" s="218"/>
      <c r="AG150" s="218"/>
      <c r="AH150" s="218"/>
      <c r="AI150" s="218"/>
      <c r="AJ150" s="218"/>
      <c r="AK150" s="218"/>
      <c r="AL150" s="218"/>
      <c r="AM150" s="218"/>
      <c r="AN150" s="218"/>
      <c r="AO150" s="218"/>
      <c r="AP150" s="218"/>
      <c r="AQ150" s="218"/>
      <c r="AR150" s="218"/>
      <c r="AS150" s="218"/>
      <c r="AT150" s="218"/>
      <c r="AU150" s="218"/>
      <c r="AV150" s="203"/>
      <c r="AW150" s="203"/>
      <c r="AX150" s="203"/>
      <c r="AY150" s="203"/>
      <c r="AZ150" s="203"/>
      <c r="BA150" s="203"/>
      <c r="BB150" s="203"/>
      <c r="BC150" s="203"/>
      <c r="BD150" s="203"/>
      <c r="BE150" s="203"/>
      <c r="BF150" s="203"/>
      <c r="BG150" s="203"/>
      <c r="BH150" s="204"/>
      <c r="BI150" s="204"/>
      <c r="BJ150" s="204"/>
      <c r="BK150" s="204"/>
      <c r="BL150" s="204"/>
      <c r="BM150" s="204"/>
      <c r="BN150" s="204"/>
      <c r="BO150" s="204"/>
      <c r="BP150" s="204"/>
      <c r="BQ150" s="204"/>
      <c r="BR150" s="204"/>
      <c r="BS150" s="204"/>
      <c r="BT150" s="204"/>
      <c r="BU150" s="204"/>
      <c r="BV150" s="204"/>
      <c r="BW150" s="204"/>
      <c r="BX150" s="204"/>
      <c r="BY150" s="204"/>
      <c r="BZ150" s="204"/>
      <c r="CA150" s="204"/>
      <c r="CB150" s="204"/>
      <c r="CC150" s="204"/>
      <c r="CD150" s="204"/>
      <c r="CE150" s="204"/>
      <c r="CF150" s="204"/>
      <c r="CG150" s="204"/>
      <c r="CH150" s="204"/>
      <c r="CI150" s="204"/>
      <c r="CJ150" s="204"/>
      <c r="CK150" s="204"/>
      <c r="CL150" s="204"/>
      <c r="CM150" s="204"/>
      <c r="CN150" s="204"/>
      <c r="CO150" s="204"/>
      <c r="CP150" s="204"/>
      <c r="CQ150" s="204"/>
      <c r="CR150" s="204"/>
      <c r="CS150" s="204"/>
      <c r="CT150" s="204"/>
      <c r="CU150" s="204"/>
      <c r="CV150" s="204"/>
      <c r="CW150" s="204"/>
      <c r="CX150" s="204"/>
      <c r="CY150" s="204"/>
      <c r="CZ150" s="204"/>
      <c r="DA150" s="204"/>
      <c r="DB150" s="204"/>
      <c r="DC150" s="204"/>
      <c r="DD150" s="204"/>
      <c r="DE150" s="204"/>
      <c r="DF150" s="204"/>
      <c r="DG150" s="204"/>
      <c r="DH150" s="204"/>
      <c r="DI150" s="204"/>
      <c r="DJ150" s="204"/>
      <c r="DK150" s="204"/>
      <c r="DL150" s="204"/>
      <c r="DM150" s="204"/>
      <c r="DN150" s="204"/>
      <c r="DO150" s="204"/>
      <c r="DP150" s="204"/>
      <c r="DQ150" s="204"/>
      <c r="DR150" s="204"/>
      <c r="DS150" s="204"/>
      <c r="DT150" s="204"/>
      <c r="DU150" s="204"/>
      <c r="DV150" s="204"/>
      <c r="DW150" s="204"/>
      <c r="DX150" s="204"/>
      <c r="DY150" s="204"/>
      <c r="DZ150" s="204"/>
      <c r="EA150" s="204"/>
      <c r="EB150" s="204"/>
      <c r="EC150" s="204"/>
      <c r="ED150" s="204"/>
      <c r="EE150" s="204"/>
      <c r="EF150" s="204"/>
      <c r="EG150" s="204"/>
      <c r="EH150" s="204"/>
      <c r="EI150" s="204"/>
      <c r="EJ150" s="204"/>
      <c r="EK150" s="204"/>
      <c r="EL150" s="204"/>
      <c r="EM150" s="204"/>
      <c r="EN150" s="204"/>
      <c r="EO150" s="204"/>
      <c r="EP150" s="204"/>
      <c r="EQ150" s="204"/>
      <c r="ER150" s="204"/>
      <c r="ES150" s="204"/>
      <c r="ET150" s="204"/>
      <c r="EU150" s="204"/>
      <c r="EV150" s="204"/>
      <c r="EW150" s="204"/>
      <c r="EX150" s="204"/>
      <c r="EY150" s="204"/>
      <c r="EZ150" s="204"/>
      <c r="FA150" s="204"/>
      <c r="FB150" s="204"/>
      <c r="FC150" s="204"/>
      <c r="FD150" s="204"/>
      <c r="FE150" s="204"/>
      <c r="FF150" s="204"/>
      <c r="FG150" s="204"/>
      <c r="FH150" s="204"/>
      <c r="FI150" s="204"/>
      <c r="FJ150" s="204"/>
      <c r="FK150" s="204"/>
      <c r="FL150" s="204"/>
      <c r="FM150" s="204"/>
      <c r="FN150" s="204"/>
      <c r="FO150" s="204"/>
      <c r="FP150" s="204"/>
      <c r="FQ150" s="204"/>
      <c r="FR150" s="204"/>
      <c r="FS150" s="204"/>
      <c r="FT150" s="204"/>
      <c r="FU150" s="204"/>
      <c r="FV150" s="204"/>
      <c r="FW150" s="204"/>
      <c r="FX150" s="204"/>
      <c r="FY150" s="204"/>
      <c r="FZ150" s="204"/>
      <c r="GA150" s="204"/>
      <c r="GB150" s="204"/>
      <c r="GC150" s="204"/>
      <c r="GD150" s="204"/>
      <c r="GE150" s="204"/>
      <c r="GF150" s="204"/>
      <c r="GG150" s="204"/>
      <c r="GH150" s="204"/>
      <c r="GI150" s="204"/>
      <c r="GJ150" s="204"/>
      <c r="GK150" s="204"/>
      <c r="GL150" s="204"/>
      <c r="GM150" s="204"/>
      <c r="GN150" s="204"/>
      <c r="GO150" s="204"/>
      <c r="GP150" s="204"/>
      <c r="GQ150" s="204"/>
      <c r="GR150" s="204"/>
      <c r="GS150" s="204"/>
      <c r="GT150" s="204"/>
      <c r="GU150" s="204"/>
      <c r="GV150" s="204"/>
      <c r="GW150" s="204"/>
      <c r="GX150" s="204"/>
      <c r="GY150" s="204"/>
      <c r="GZ150" s="204"/>
      <c r="HA150" s="204"/>
      <c r="HB150" s="204"/>
      <c r="HC150" s="204"/>
      <c r="HD150" s="204"/>
      <c r="HE150" s="204"/>
      <c r="HF150" s="204"/>
      <c r="HG150" s="204"/>
      <c r="HH150" s="204"/>
      <c r="HI150" s="204"/>
      <c r="HJ150" s="204"/>
      <c r="HK150" s="204"/>
      <c r="HL150" s="204"/>
      <c r="HM150" s="204"/>
      <c r="HN150" s="204"/>
      <c r="HO150" s="204"/>
      <c r="HP150" s="204"/>
      <c r="HQ150" s="204"/>
      <c r="HR150" s="204"/>
      <c r="HS150" s="204"/>
      <c r="HT150" s="204"/>
      <c r="HU150" s="204"/>
    </row>
    <row r="151" spans="1:229" ht="12" customHeight="1" x14ac:dyDescent="0.25">
      <c r="A151" s="218"/>
      <c r="B151" s="218"/>
      <c r="C151" s="218"/>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c r="AA151" s="218"/>
      <c r="AB151" s="218"/>
      <c r="AC151" s="218"/>
      <c r="AD151" s="218"/>
      <c r="AE151" s="218"/>
      <c r="AF151" s="218"/>
      <c r="AG151" s="218"/>
      <c r="AH151" s="218"/>
      <c r="AI151" s="218"/>
      <c r="AJ151" s="218"/>
      <c r="AK151" s="218"/>
      <c r="AL151" s="218"/>
      <c r="AM151" s="218"/>
      <c r="AN151" s="218"/>
      <c r="AO151" s="218"/>
      <c r="AP151" s="218"/>
      <c r="AQ151" s="218"/>
      <c r="AR151" s="218"/>
      <c r="AS151" s="218"/>
      <c r="AT151" s="218"/>
      <c r="AU151" s="218"/>
      <c r="AV151" s="203"/>
      <c r="AW151" s="203"/>
      <c r="AX151" s="203"/>
      <c r="AY151" s="203"/>
      <c r="AZ151" s="203"/>
      <c r="BA151" s="203"/>
      <c r="BB151" s="203"/>
      <c r="BC151" s="203"/>
      <c r="BD151" s="203"/>
      <c r="BE151" s="203"/>
      <c r="BF151" s="203"/>
      <c r="BG151" s="203"/>
      <c r="BH151" s="204"/>
      <c r="BI151" s="204"/>
      <c r="BJ151" s="204"/>
      <c r="BK151" s="204"/>
      <c r="BL151" s="204"/>
      <c r="BM151" s="204"/>
      <c r="BN151" s="204"/>
      <c r="BO151" s="204"/>
      <c r="BP151" s="204"/>
      <c r="BQ151" s="204"/>
      <c r="BR151" s="204"/>
      <c r="BS151" s="204"/>
      <c r="BT151" s="204"/>
      <c r="BU151" s="204"/>
      <c r="BV151" s="204"/>
      <c r="BW151" s="204"/>
      <c r="BX151" s="204"/>
      <c r="BY151" s="204"/>
      <c r="BZ151" s="204"/>
      <c r="CA151" s="204"/>
      <c r="CB151" s="204"/>
      <c r="CC151" s="204"/>
      <c r="CD151" s="204"/>
      <c r="CE151" s="204"/>
      <c r="CF151" s="204"/>
      <c r="CG151" s="204"/>
      <c r="CH151" s="204"/>
      <c r="CI151" s="204"/>
      <c r="CJ151" s="204"/>
      <c r="CK151" s="204"/>
      <c r="CL151" s="204"/>
      <c r="CM151" s="204"/>
      <c r="CN151" s="204"/>
      <c r="CO151" s="204"/>
      <c r="CP151" s="204"/>
      <c r="CQ151" s="204"/>
      <c r="CR151" s="204"/>
      <c r="CS151" s="204"/>
      <c r="CT151" s="204"/>
      <c r="CU151" s="204"/>
      <c r="CV151" s="204"/>
      <c r="CW151" s="204"/>
      <c r="CX151" s="204"/>
      <c r="CY151" s="204"/>
      <c r="CZ151" s="204"/>
      <c r="DA151" s="204"/>
      <c r="DB151" s="204"/>
      <c r="DC151" s="204"/>
      <c r="DD151" s="204"/>
      <c r="DE151" s="204"/>
      <c r="DF151" s="204"/>
      <c r="DG151" s="204"/>
      <c r="DH151" s="204"/>
      <c r="DI151" s="204"/>
      <c r="DJ151" s="204"/>
      <c r="DK151" s="204"/>
      <c r="DL151" s="204"/>
      <c r="DM151" s="204"/>
      <c r="DN151" s="204"/>
      <c r="DO151" s="204"/>
      <c r="DP151" s="204"/>
      <c r="DQ151" s="204"/>
      <c r="DR151" s="204"/>
      <c r="DS151" s="204"/>
      <c r="DT151" s="204"/>
      <c r="DU151" s="204"/>
      <c r="DV151" s="204"/>
      <c r="DW151" s="204"/>
      <c r="DX151" s="204"/>
      <c r="DY151" s="204"/>
      <c r="DZ151" s="204"/>
      <c r="EA151" s="204"/>
      <c r="EB151" s="204"/>
      <c r="EC151" s="204"/>
      <c r="ED151" s="204"/>
      <c r="EE151" s="204"/>
      <c r="EF151" s="204"/>
      <c r="EG151" s="204"/>
      <c r="EH151" s="204"/>
      <c r="EI151" s="204"/>
      <c r="EJ151" s="204"/>
      <c r="EK151" s="204"/>
      <c r="EL151" s="204"/>
      <c r="EM151" s="204"/>
      <c r="EN151" s="204"/>
      <c r="EO151" s="204"/>
      <c r="EP151" s="204"/>
      <c r="EQ151" s="204"/>
      <c r="ER151" s="204"/>
      <c r="ES151" s="204"/>
      <c r="ET151" s="204"/>
      <c r="EU151" s="204"/>
      <c r="EV151" s="204"/>
      <c r="EW151" s="204"/>
      <c r="EX151" s="204"/>
      <c r="EY151" s="204"/>
      <c r="EZ151" s="204"/>
      <c r="FA151" s="204"/>
      <c r="FB151" s="204"/>
      <c r="FC151" s="204"/>
      <c r="FD151" s="204"/>
      <c r="FE151" s="204"/>
      <c r="FF151" s="204"/>
      <c r="FG151" s="204"/>
      <c r="FH151" s="204"/>
      <c r="FI151" s="204"/>
      <c r="FJ151" s="204"/>
      <c r="FK151" s="204"/>
      <c r="FL151" s="204"/>
      <c r="FM151" s="204"/>
      <c r="FN151" s="204"/>
      <c r="FO151" s="204"/>
      <c r="FP151" s="204"/>
      <c r="FQ151" s="204"/>
      <c r="FR151" s="204"/>
      <c r="FS151" s="204"/>
      <c r="FT151" s="204"/>
      <c r="FU151" s="204"/>
      <c r="FV151" s="204"/>
      <c r="FW151" s="204"/>
      <c r="FX151" s="204"/>
      <c r="FY151" s="204"/>
      <c r="FZ151" s="204"/>
      <c r="GA151" s="204"/>
      <c r="GB151" s="204"/>
      <c r="GC151" s="204"/>
      <c r="GD151" s="204"/>
      <c r="GE151" s="204"/>
      <c r="GF151" s="204"/>
      <c r="GG151" s="204"/>
      <c r="GH151" s="204"/>
      <c r="GI151" s="204"/>
      <c r="GJ151" s="204"/>
      <c r="GK151" s="204"/>
      <c r="GL151" s="204"/>
      <c r="GM151" s="204"/>
      <c r="GN151" s="204"/>
      <c r="GO151" s="204"/>
      <c r="GP151" s="204"/>
      <c r="GQ151" s="204"/>
      <c r="GR151" s="204"/>
      <c r="GS151" s="204"/>
      <c r="GT151" s="204"/>
      <c r="GU151" s="204"/>
      <c r="GV151" s="204"/>
      <c r="GW151" s="204"/>
      <c r="GX151" s="204"/>
      <c r="GY151" s="204"/>
      <c r="GZ151" s="204"/>
      <c r="HA151" s="204"/>
      <c r="HB151" s="204"/>
      <c r="HC151" s="204"/>
      <c r="HD151" s="204"/>
      <c r="HE151" s="204"/>
      <c r="HF151" s="204"/>
      <c r="HG151" s="204"/>
      <c r="HH151" s="204"/>
      <c r="HI151" s="204"/>
      <c r="HJ151" s="204"/>
      <c r="HK151" s="204"/>
      <c r="HL151" s="204"/>
      <c r="HM151" s="204"/>
      <c r="HN151" s="204"/>
      <c r="HO151" s="204"/>
      <c r="HP151" s="204"/>
      <c r="HQ151" s="204"/>
      <c r="HR151" s="204"/>
      <c r="HS151" s="204"/>
      <c r="HT151" s="204"/>
      <c r="HU151" s="204"/>
    </row>
    <row r="152" spans="1:229" ht="12" customHeight="1" x14ac:dyDescent="0.25">
      <c r="A152" s="218"/>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c r="AA152" s="218"/>
      <c r="AB152" s="218"/>
      <c r="AC152" s="218"/>
      <c r="AD152" s="218"/>
      <c r="AE152" s="218"/>
      <c r="AF152" s="218"/>
      <c r="AG152" s="218"/>
      <c r="AH152" s="218"/>
      <c r="AI152" s="218"/>
      <c r="AJ152" s="218"/>
      <c r="AK152" s="218"/>
      <c r="AL152" s="218"/>
      <c r="AM152" s="218"/>
      <c r="AN152" s="218"/>
      <c r="AO152" s="218"/>
      <c r="AP152" s="218"/>
      <c r="AQ152" s="218"/>
      <c r="AR152" s="218"/>
      <c r="AS152" s="218"/>
      <c r="AT152" s="218"/>
      <c r="AU152" s="218"/>
      <c r="AV152" s="203"/>
      <c r="AW152" s="203"/>
      <c r="AX152" s="203"/>
      <c r="AY152" s="203"/>
      <c r="AZ152" s="203"/>
      <c r="BA152" s="203"/>
      <c r="BB152" s="203"/>
      <c r="BC152" s="203"/>
      <c r="BD152" s="203"/>
      <c r="BE152" s="203"/>
      <c r="BF152" s="203"/>
      <c r="BG152" s="203"/>
      <c r="BH152" s="204"/>
      <c r="BI152" s="204"/>
      <c r="BJ152" s="204"/>
      <c r="BK152" s="204"/>
      <c r="BL152" s="204"/>
      <c r="BM152" s="204"/>
      <c r="BN152" s="204"/>
      <c r="BO152" s="204"/>
      <c r="BP152" s="204"/>
      <c r="BQ152" s="204"/>
      <c r="BR152" s="204"/>
      <c r="BS152" s="204"/>
      <c r="BT152" s="204"/>
      <c r="BU152" s="204"/>
      <c r="BV152" s="204"/>
      <c r="BW152" s="204"/>
      <c r="BX152" s="204"/>
      <c r="BY152" s="204"/>
      <c r="BZ152" s="204"/>
      <c r="CA152" s="204"/>
      <c r="CB152" s="204"/>
      <c r="CC152" s="204"/>
      <c r="CD152" s="204"/>
      <c r="CE152" s="204"/>
      <c r="CF152" s="204"/>
      <c r="CG152" s="204"/>
      <c r="CH152" s="204"/>
      <c r="CI152" s="204"/>
      <c r="CJ152" s="204"/>
      <c r="CK152" s="204"/>
      <c r="CL152" s="204"/>
      <c r="CM152" s="204"/>
      <c r="CN152" s="204"/>
      <c r="CO152" s="204"/>
      <c r="CP152" s="204"/>
      <c r="CQ152" s="204"/>
      <c r="CR152" s="204"/>
      <c r="CS152" s="204"/>
      <c r="CT152" s="204"/>
      <c r="CU152" s="204"/>
      <c r="CV152" s="204"/>
      <c r="CW152" s="204"/>
      <c r="CX152" s="204"/>
      <c r="CY152" s="204"/>
      <c r="CZ152" s="204"/>
      <c r="DA152" s="204"/>
      <c r="DB152" s="204"/>
      <c r="DC152" s="204"/>
      <c r="DD152" s="204"/>
      <c r="DE152" s="204"/>
      <c r="DF152" s="204"/>
      <c r="DG152" s="204"/>
      <c r="DH152" s="204"/>
      <c r="DI152" s="204"/>
      <c r="DJ152" s="204"/>
      <c r="DK152" s="204"/>
      <c r="DL152" s="204"/>
      <c r="DM152" s="204"/>
      <c r="DN152" s="204"/>
      <c r="DO152" s="204"/>
      <c r="DP152" s="204"/>
      <c r="DQ152" s="204"/>
      <c r="DR152" s="204"/>
      <c r="DS152" s="204"/>
      <c r="DT152" s="204"/>
      <c r="DU152" s="204"/>
      <c r="DV152" s="204"/>
      <c r="DW152" s="204"/>
      <c r="DX152" s="204"/>
      <c r="DY152" s="204"/>
      <c r="DZ152" s="204"/>
      <c r="EA152" s="204"/>
      <c r="EB152" s="204"/>
      <c r="EC152" s="204"/>
      <c r="ED152" s="204"/>
      <c r="EE152" s="204"/>
      <c r="EF152" s="204"/>
      <c r="EG152" s="204"/>
      <c r="EH152" s="204"/>
      <c r="EI152" s="204"/>
      <c r="EJ152" s="204"/>
      <c r="EK152" s="204"/>
      <c r="EL152" s="204"/>
      <c r="EM152" s="204"/>
      <c r="EN152" s="204"/>
      <c r="EO152" s="204"/>
      <c r="EP152" s="204"/>
      <c r="EQ152" s="204"/>
      <c r="ER152" s="204"/>
      <c r="ES152" s="204"/>
      <c r="ET152" s="204"/>
      <c r="EU152" s="204"/>
      <c r="EV152" s="204"/>
      <c r="EW152" s="204"/>
      <c r="EX152" s="204"/>
      <c r="EY152" s="204"/>
      <c r="EZ152" s="204"/>
      <c r="FA152" s="204"/>
      <c r="FB152" s="204"/>
      <c r="FC152" s="204"/>
      <c r="FD152" s="204"/>
      <c r="FE152" s="204"/>
      <c r="FF152" s="204"/>
      <c r="FG152" s="204"/>
      <c r="FH152" s="204"/>
      <c r="FI152" s="204"/>
      <c r="FJ152" s="204"/>
      <c r="FK152" s="204"/>
      <c r="FL152" s="204"/>
      <c r="FM152" s="204"/>
      <c r="FN152" s="204"/>
      <c r="FO152" s="204"/>
      <c r="FP152" s="204"/>
      <c r="FQ152" s="204"/>
      <c r="FR152" s="204"/>
      <c r="FS152" s="204"/>
      <c r="FT152" s="204"/>
      <c r="FU152" s="204"/>
      <c r="FV152" s="204"/>
      <c r="FW152" s="204"/>
      <c r="FX152" s="204"/>
      <c r="FY152" s="204"/>
      <c r="FZ152" s="204"/>
      <c r="GA152" s="204"/>
      <c r="GB152" s="204"/>
      <c r="GC152" s="204"/>
      <c r="GD152" s="204"/>
      <c r="GE152" s="204"/>
      <c r="GF152" s="204"/>
      <c r="GG152" s="204"/>
      <c r="GH152" s="204"/>
      <c r="GI152" s="204"/>
      <c r="GJ152" s="204"/>
      <c r="GK152" s="204"/>
      <c r="GL152" s="204"/>
      <c r="GM152" s="204"/>
      <c r="GN152" s="204"/>
      <c r="GO152" s="204"/>
      <c r="GP152" s="204"/>
      <c r="GQ152" s="204"/>
      <c r="GR152" s="204"/>
      <c r="GS152" s="204"/>
      <c r="GT152" s="204"/>
      <c r="GU152" s="204"/>
      <c r="GV152" s="204"/>
      <c r="GW152" s="204"/>
      <c r="GX152" s="204"/>
      <c r="GY152" s="204"/>
      <c r="GZ152" s="204"/>
      <c r="HA152" s="204"/>
      <c r="HB152" s="204"/>
      <c r="HC152" s="204"/>
      <c r="HD152" s="204"/>
      <c r="HE152" s="204"/>
      <c r="HF152" s="204"/>
      <c r="HG152" s="204"/>
      <c r="HH152" s="204"/>
      <c r="HI152" s="204"/>
      <c r="HJ152" s="204"/>
      <c r="HK152" s="204"/>
      <c r="HL152" s="204"/>
      <c r="HM152" s="204"/>
      <c r="HN152" s="204"/>
      <c r="HO152" s="204"/>
      <c r="HP152" s="204"/>
      <c r="HQ152" s="204"/>
      <c r="HR152" s="204"/>
      <c r="HS152" s="204"/>
      <c r="HT152" s="204"/>
      <c r="HU152" s="204"/>
    </row>
    <row r="153" spans="1:229" ht="12" customHeight="1" x14ac:dyDescent="0.25">
      <c r="A153" s="218"/>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c r="AA153" s="218"/>
      <c r="AB153" s="218"/>
      <c r="AC153" s="218"/>
      <c r="AD153" s="218"/>
      <c r="AE153" s="218"/>
      <c r="AF153" s="218"/>
      <c r="AG153" s="218"/>
      <c r="AH153" s="218"/>
      <c r="AI153" s="218"/>
      <c r="AJ153" s="218"/>
      <c r="AK153" s="218"/>
      <c r="AL153" s="218"/>
      <c r="AM153" s="218"/>
      <c r="AN153" s="218"/>
      <c r="AO153" s="218"/>
      <c r="AP153" s="218"/>
      <c r="AQ153" s="218"/>
      <c r="AR153" s="218"/>
      <c r="AS153" s="218"/>
      <c r="AT153" s="218"/>
      <c r="AU153" s="218"/>
      <c r="AV153" s="203"/>
      <c r="AW153" s="203"/>
      <c r="AX153" s="203"/>
      <c r="AY153" s="203"/>
      <c r="AZ153" s="203"/>
      <c r="BA153" s="203"/>
      <c r="BB153" s="203"/>
      <c r="BC153" s="203"/>
      <c r="BD153" s="203"/>
      <c r="BE153" s="203"/>
      <c r="BF153" s="203"/>
      <c r="BG153" s="203"/>
      <c r="BH153" s="204"/>
      <c r="BI153" s="204"/>
      <c r="BJ153" s="204"/>
      <c r="BK153" s="204"/>
      <c r="BL153" s="204"/>
      <c r="BM153" s="204"/>
      <c r="BN153" s="204"/>
      <c r="BO153" s="204"/>
      <c r="BP153" s="204"/>
      <c r="BQ153" s="204"/>
      <c r="BR153" s="204"/>
      <c r="BS153" s="204"/>
      <c r="BT153" s="204"/>
      <c r="BU153" s="204"/>
      <c r="BV153" s="204"/>
      <c r="BW153" s="204"/>
      <c r="BX153" s="204"/>
      <c r="BY153" s="204"/>
      <c r="BZ153" s="204"/>
      <c r="CA153" s="204"/>
      <c r="CB153" s="204"/>
      <c r="CC153" s="204"/>
      <c r="CD153" s="204"/>
      <c r="CE153" s="204"/>
      <c r="CF153" s="204"/>
      <c r="CG153" s="204"/>
      <c r="CH153" s="204"/>
      <c r="CI153" s="204"/>
      <c r="CJ153" s="204"/>
      <c r="CK153" s="204"/>
      <c r="CL153" s="204"/>
      <c r="CM153" s="204"/>
      <c r="CN153" s="204"/>
      <c r="CO153" s="204"/>
      <c r="CP153" s="204"/>
      <c r="CQ153" s="204"/>
      <c r="CR153" s="204"/>
      <c r="CS153" s="204"/>
      <c r="CT153" s="204"/>
      <c r="CU153" s="204"/>
      <c r="CV153" s="204"/>
      <c r="CW153" s="204"/>
      <c r="CX153" s="204"/>
      <c r="CY153" s="204"/>
      <c r="CZ153" s="204"/>
      <c r="DA153" s="204"/>
      <c r="DB153" s="204"/>
      <c r="DC153" s="204"/>
      <c r="DD153" s="204"/>
      <c r="DE153" s="204"/>
      <c r="DF153" s="204"/>
      <c r="DG153" s="204"/>
      <c r="DH153" s="204"/>
      <c r="DI153" s="204"/>
      <c r="DJ153" s="204"/>
      <c r="DK153" s="204"/>
      <c r="DL153" s="204"/>
      <c r="DM153" s="204"/>
      <c r="DN153" s="204"/>
      <c r="DO153" s="204"/>
      <c r="DP153" s="204"/>
      <c r="DQ153" s="204"/>
      <c r="DR153" s="204"/>
      <c r="DS153" s="204"/>
      <c r="DT153" s="204"/>
      <c r="DU153" s="204"/>
      <c r="DV153" s="204"/>
      <c r="DW153" s="204"/>
      <c r="DX153" s="204"/>
      <c r="DY153" s="204"/>
      <c r="DZ153" s="204"/>
      <c r="EA153" s="204"/>
      <c r="EB153" s="204"/>
      <c r="EC153" s="204"/>
      <c r="ED153" s="204"/>
      <c r="EE153" s="204"/>
      <c r="EF153" s="204"/>
      <c r="EG153" s="204"/>
      <c r="EH153" s="204"/>
      <c r="EI153" s="204"/>
      <c r="EJ153" s="204"/>
      <c r="EK153" s="204"/>
      <c r="EL153" s="204"/>
      <c r="EM153" s="204"/>
      <c r="EN153" s="204"/>
      <c r="EO153" s="204"/>
      <c r="EP153" s="204"/>
      <c r="EQ153" s="204"/>
      <c r="ER153" s="204"/>
      <c r="ES153" s="204"/>
      <c r="ET153" s="204"/>
      <c r="EU153" s="204"/>
      <c r="EV153" s="204"/>
      <c r="EW153" s="204"/>
      <c r="EX153" s="204"/>
      <c r="EY153" s="204"/>
      <c r="EZ153" s="204"/>
      <c r="FA153" s="204"/>
      <c r="FB153" s="204"/>
      <c r="FC153" s="204"/>
      <c r="FD153" s="204"/>
      <c r="FE153" s="204"/>
      <c r="FF153" s="204"/>
      <c r="FG153" s="204"/>
      <c r="FH153" s="204"/>
      <c r="FI153" s="204"/>
      <c r="FJ153" s="204"/>
      <c r="FK153" s="204"/>
      <c r="FL153" s="204"/>
      <c r="FM153" s="204"/>
      <c r="FN153" s="204"/>
      <c r="FO153" s="204"/>
      <c r="FP153" s="204"/>
      <c r="FQ153" s="204"/>
      <c r="FR153" s="204"/>
      <c r="FS153" s="204"/>
      <c r="FT153" s="204"/>
      <c r="FU153" s="204"/>
      <c r="FV153" s="204"/>
      <c r="FW153" s="204"/>
      <c r="FX153" s="204"/>
      <c r="FY153" s="204"/>
      <c r="FZ153" s="204"/>
      <c r="GA153" s="204"/>
      <c r="GB153" s="204"/>
      <c r="GC153" s="204"/>
      <c r="GD153" s="204"/>
      <c r="GE153" s="204"/>
      <c r="GF153" s="204"/>
      <c r="GG153" s="204"/>
      <c r="GH153" s="204"/>
      <c r="GI153" s="204"/>
      <c r="GJ153" s="204"/>
      <c r="GK153" s="204"/>
      <c r="GL153" s="204"/>
      <c r="GM153" s="204"/>
      <c r="GN153" s="204"/>
      <c r="GO153" s="204"/>
      <c r="GP153" s="204"/>
      <c r="GQ153" s="204"/>
      <c r="GR153" s="204"/>
      <c r="GS153" s="204"/>
      <c r="GT153" s="204"/>
      <c r="GU153" s="204"/>
      <c r="GV153" s="204"/>
      <c r="GW153" s="204"/>
      <c r="GX153" s="204"/>
      <c r="GY153" s="204"/>
      <c r="GZ153" s="204"/>
      <c r="HA153" s="204"/>
      <c r="HB153" s="204"/>
      <c r="HC153" s="204"/>
      <c r="HD153" s="204"/>
      <c r="HE153" s="204"/>
      <c r="HF153" s="204"/>
      <c r="HG153" s="204"/>
      <c r="HH153" s="204"/>
      <c r="HI153" s="204"/>
      <c r="HJ153" s="204"/>
      <c r="HK153" s="204"/>
      <c r="HL153" s="204"/>
      <c r="HM153" s="204"/>
      <c r="HN153" s="204"/>
      <c r="HO153" s="204"/>
      <c r="HP153" s="204"/>
      <c r="HQ153" s="204"/>
      <c r="HR153" s="204"/>
      <c r="HS153" s="204"/>
      <c r="HT153" s="204"/>
      <c r="HU153" s="204"/>
    </row>
    <row r="154" spans="1:229" ht="12" customHeight="1" x14ac:dyDescent="0.25">
      <c r="A154" s="218"/>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8"/>
      <c r="AC154" s="218"/>
      <c r="AD154" s="218"/>
      <c r="AE154" s="218"/>
      <c r="AF154" s="218"/>
      <c r="AG154" s="218"/>
      <c r="AH154" s="218"/>
      <c r="AI154" s="218"/>
      <c r="AJ154" s="218"/>
      <c r="AK154" s="218"/>
      <c r="AL154" s="218"/>
      <c r="AM154" s="218"/>
      <c r="AN154" s="218"/>
      <c r="AO154" s="218"/>
      <c r="AP154" s="218"/>
      <c r="AQ154" s="218"/>
      <c r="AR154" s="218"/>
      <c r="AS154" s="218"/>
      <c r="AT154" s="218"/>
      <c r="AU154" s="218"/>
      <c r="AV154" s="203"/>
      <c r="AW154" s="203"/>
      <c r="AX154" s="203"/>
      <c r="AY154" s="203"/>
      <c r="AZ154" s="203"/>
      <c r="BA154" s="203"/>
      <c r="BB154" s="203"/>
      <c r="BC154" s="203"/>
      <c r="BD154" s="203"/>
      <c r="BE154" s="203"/>
      <c r="BF154" s="203"/>
      <c r="BG154" s="203"/>
      <c r="BH154" s="204"/>
      <c r="BI154" s="204"/>
      <c r="BJ154" s="204"/>
      <c r="BK154" s="204"/>
      <c r="BL154" s="204"/>
      <c r="BM154" s="204"/>
      <c r="BN154" s="204"/>
      <c r="BO154" s="204"/>
      <c r="BP154" s="204"/>
      <c r="BQ154" s="204"/>
      <c r="BR154" s="204"/>
      <c r="BS154" s="204"/>
      <c r="BT154" s="204"/>
      <c r="BU154" s="204"/>
      <c r="BV154" s="204"/>
      <c r="BW154" s="204"/>
      <c r="BX154" s="204"/>
      <c r="BY154" s="204"/>
      <c r="BZ154" s="204"/>
      <c r="CA154" s="204"/>
      <c r="CB154" s="204"/>
      <c r="CC154" s="204"/>
      <c r="CD154" s="204"/>
      <c r="CE154" s="204"/>
      <c r="CF154" s="204"/>
      <c r="CG154" s="204"/>
      <c r="CH154" s="204"/>
      <c r="CI154" s="204"/>
      <c r="CJ154" s="204"/>
      <c r="CK154" s="204"/>
      <c r="CL154" s="204"/>
      <c r="CM154" s="204"/>
      <c r="CN154" s="204"/>
      <c r="CO154" s="204"/>
      <c r="CP154" s="204"/>
      <c r="CQ154" s="204"/>
      <c r="CR154" s="204"/>
      <c r="CS154" s="204"/>
      <c r="CT154" s="204"/>
      <c r="CU154" s="204"/>
      <c r="CV154" s="204"/>
      <c r="CW154" s="204"/>
      <c r="CX154" s="204"/>
      <c r="CY154" s="204"/>
      <c r="CZ154" s="204"/>
      <c r="DA154" s="204"/>
      <c r="DB154" s="204"/>
      <c r="DC154" s="204"/>
      <c r="DD154" s="204"/>
      <c r="DE154" s="204"/>
      <c r="DF154" s="204"/>
      <c r="DG154" s="204"/>
      <c r="DH154" s="204"/>
      <c r="DI154" s="204"/>
      <c r="DJ154" s="204"/>
      <c r="DK154" s="204"/>
      <c r="DL154" s="204"/>
      <c r="DM154" s="204"/>
      <c r="DN154" s="204"/>
      <c r="DO154" s="204"/>
      <c r="DP154" s="204"/>
      <c r="DQ154" s="204"/>
      <c r="DR154" s="204"/>
      <c r="DS154" s="204"/>
      <c r="DT154" s="204"/>
      <c r="DU154" s="204"/>
      <c r="DV154" s="204"/>
      <c r="DW154" s="204"/>
      <c r="DX154" s="204"/>
      <c r="DY154" s="204"/>
      <c r="DZ154" s="204"/>
      <c r="EA154" s="204"/>
      <c r="EB154" s="204"/>
      <c r="EC154" s="204"/>
      <c r="ED154" s="204"/>
      <c r="EE154" s="204"/>
      <c r="EF154" s="204"/>
      <c r="EG154" s="204"/>
      <c r="EH154" s="204"/>
      <c r="EI154" s="204"/>
      <c r="EJ154" s="204"/>
      <c r="EK154" s="204"/>
      <c r="EL154" s="204"/>
      <c r="EM154" s="204"/>
      <c r="EN154" s="204"/>
      <c r="EO154" s="204"/>
      <c r="EP154" s="204"/>
      <c r="EQ154" s="204"/>
      <c r="ER154" s="204"/>
      <c r="ES154" s="204"/>
      <c r="ET154" s="204"/>
      <c r="EU154" s="204"/>
      <c r="EV154" s="204"/>
      <c r="EW154" s="204"/>
      <c r="EX154" s="204"/>
      <c r="EY154" s="204"/>
      <c r="EZ154" s="204"/>
      <c r="FA154" s="204"/>
      <c r="FB154" s="204"/>
      <c r="FC154" s="204"/>
      <c r="FD154" s="204"/>
      <c r="FE154" s="204"/>
      <c r="FF154" s="204"/>
      <c r="FG154" s="204"/>
      <c r="FH154" s="204"/>
      <c r="FI154" s="204"/>
      <c r="FJ154" s="204"/>
      <c r="FK154" s="204"/>
      <c r="FL154" s="204"/>
      <c r="FM154" s="204"/>
      <c r="FN154" s="204"/>
      <c r="FO154" s="204"/>
      <c r="FP154" s="204"/>
      <c r="FQ154" s="204"/>
      <c r="FR154" s="204"/>
      <c r="FS154" s="204"/>
      <c r="FT154" s="204"/>
      <c r="FU154" s="204"/>
      <c r="FV154" s="204"/>
      <c r="FW154" s="204"/>
      <c r="FX154" s="204"/>
      <c r="FY154" s="204"/>
      <c r="FZ154" s="204"/>
      <c r="GA154" s="204"/>
      <c r="GB154" s="204"/>
      <c r="GC154" s="204"/>
      <c r="GD154" s="204"/>
      <c r="GE154" s="204"/>
      <c r="GF154" s="204"/>
      <c r="GG154" s="204"/>
      <c r="GH154" s="204"/>
      <c r="GI154" s="204"/>
      <c r="GJ154" s="204"/>
      <c r="GK154" s="204"/>
      <c r="GL154" s="204"/>
      <c r="GM154" s="204"/>
      <c r="GN154" s="204"/>
      <c r="GO154" s="204"/>
      <c r="GP154" s="204"/>
      <c r="GQ154" s="204"/>
      <c r="GR154" s="204"/>
      <c r="GS154" s="204"/>
      <c r="GT154" s="204"/>
      <c r="GU154" s="204"/>
      <c r="GV154" s="204"/>
      <c r="GW154" s="204"/>
      <c r="GX154" s="204"/>
      <c r="GY154" s="204"/>
      <c r="GZ154" s="204"/>
      <c r="HA154" s="204"/>
      <c r="HB154" s="204"/>
      <c r="HC154" s="204"/>
      <c r="HD154" s="204"/>
      <c r="HE154" s="204"/>
      <c r="HF154" s="204"/>
      <c r="HG154" s="204"/>
      <c r="HH154" s="204"/>
      <c r="HI154" s="204"/>
      <c r="HJ154" s="204"/>
      <c r="HK154" s="204"/>
      <c r="HL154" s="204"/>
      <c r="HM154" s="204"/>
      <c r="HN154" s="204"/>
      <c r="HO154" s="204"/>
      <c r="HP154" s="204"/>
      <c r="HQ154" s="204"/>
      <c r="HR154" s="204"/>
      <c r="HS154" s="204"/>
      <c r="HT154" s="204"/>
      <c r="HU154" s="204"/>
    </row>
    <row r="155" spans="1:229" ht="12" customHeight="1" x14ac:dyDescent="0.25">
      <c r="A155" s="218"/>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8"/>
      <c r="AC155" s="218"/>
      <c r="AD155" s="218"/>
      <c r="AE155" s="218"/>
      <c r="AF155" s="218"/>
      <c r="AG155" s="218"/>
      <c r="AH155" s="218"/>
      <c r="AI155" s="218"/>
      <c r="AJ155" s="218"/>
      <c r="AK155" s="218"/>
      <c r="AL155" s="218"/>
      <c r="AM155" s="218"/>
      <c r="AN155" s="218"/>
      <c r="AO155" s="218"/>
      <c r="AP155" s="218"/>
      <c r="AQ155" s="218"/>
      <c r="AR155" s="218"/>
      <c r="AS155" s="218"/>
      <c r="AT155" s="218"/>
      <c r="AU155" s="218"/>
      <c r="AV155" s="203"/>
      <c r="AW155" s="203"/>
      <c r="AX155" s="203"/>
      <c r="AY155" s="203"/>
      <c r="AZ155" s="203"/>
      <c r="BA155" s="203"/>
      <c r="BB155" s="203"/>
      <c r="BC155" s="203"/>
      <c r="BD155" s="203"/>
      <c r="BE155" s="203"/>
      <c r="BF155" s="203"/>
      <c r="BG155" s="203"/>
      <c r="BH155" s="204"/>
      <c r="BI155" s="204"/>
      <c r="BJ155" s="204"/>
      <c r="BK155" s="204"/>
      <c r="BL155" s="204"/>
      <c r="BM155" s="204"/>
      <c r="BN155" s="204"/>
      <c r="BO155" s="204"/>
      <c r="BP155" s="204"/>
      <c r="BQ155" s="204"/>
      <c r="BR155" s="204"/>
      <c r="BS155" s="204"/>
      <c r="BT155" s="204"/>
      <c r="BU155" s="204"/>
      <c r="BV155" s="204"/>
      <c r="BW155" s="204"/>
      <c r="BX155" s="204"/>
      <c r="BY155" s="204"/>
      <c r="BZ155" s="204"/>
      <c r="CA155" s="204"/>
      <c r="CB155" s="204"/>
      <c r="CC155" s="204"/>
      <c r="CD155" s="204"/>
      <c r="CE155" s="204"/>
      <c r="CF155" s="204"/>
      <c r="CG155" s="204"/>
      <c r="CH155" s="204"/>
      <c r="CI155" s="204"/>
      <c r="CJ155" s="204"/>
      <c r="CK155" s="204"/>
      <c r="CL155" s="204"/>
      <c r="CM155" s="204"/>
      <c r="CN155" s="204"/>
      <c r="CO155" s="204"/>
      <c r="CP155" s="204"/>
      <c r="CQ155" s="204"/>
      <c r="CR155" s="204"/>
      <c r="CS155" s="204"/>
      <c r="CT155" s="204"/>
      <c r="CU155" s="204"/>
      <c r="CV155" s="204"/>
      <c r="CW155" s="204"/>
      <c r="CX155" s="204"/>
      <c r="CY155" s="204"/>
      <c r="CZ155" s="204"/>
      <c r="DA155" s="204"/>
      <c r="DB155" s="204"/>
      <c r="DC155" s="204"/>
      <c r="DD155" s="204"/>
      <c r="DE155" s="204"/>
      <c r="DF155" s="204"/>
      <c r="DG155" s="204"/>
      <c r="DH155" s="204"/>
      <c r="DI155" s="204"/>
      <c r="DJ155" s="204"/>
      <c r="DK155" s="204"/>
      <c r="DL155" s="204"/>
      <c r="DM155" s="204"/>
      <c r="DN155" s="204"/>
      <c r="DO155" s="204"/>
      <c r="DP155" s="204"/>
      <c r="DQ155" s="204"/>
      <c r="DR155" s="204"/>
      <c r="DS155" s="204"/>
      <c r="DT155" s="204"/>
      <c r="DU155" s="204"/>
      <c r="DV155" s="204"/>
      <c r="DW155" s="204"/>
      <c r="DX155" s="204"/>
      <c r="DY155" s="204"/>
      <c r="DZ155" s="204"/>
      <c r="EA155" s="204"/>
      <c r="EB155" s="204"/>
      <c r="EC155" s="204"/>
      <c r="ED155" s="204"/>
      <c r="EE155" s="204"/>
      <c r="EF155" s="204"/>
      <c r="EG155" s="204"/>
      <c r="EH155" s="204"/>
      <c r="EI155" s="204"/>
      <c r="EJ155" s="204"/>
      <c r="EK155" s="204"/>
      <c r="EL155" s="204"/>
      <c r="EM155" s="204"/>
      <c r="EN155" s="204"/>
      <c r="EO155" s="204"/>
      <c r="EP155" s="204"/>
      <c r="EQ155" s="204"/>
      <c r="ER155" s="204"/>
      <c r="ES155" s="204"/>
      <c r="ET155" s="204"/>
      <c r="EU155" s="204"/>
      <c r="EV155" s="204"/>
      <c r="EW155" s="204"/>
      <c r="EX155" s="204"/>
      <c r="EY155" s="204"/>
      <c r="EZ155" s="204"/>
      <c r="FA155" s="204"/>
      <c r="FB155" s="204"/>
      <c r="FC155" s="204"/>
      <c r="FD155" s="204"/>
      <c r="FE155" s="204"/>
      <c r="FF155" s="204"/>
      <c r="FG155" s="204"/>
      <c r="FH155" s="204"/>
      <c r="FI155" s="204"/>
      <c r="FJ155" s="204"/>
      <c r="FK155" s="204"/>
      <c r="FL155" s="204"/>
      <c r="FM155" s="204"/>
      <c r="FN155" s="204"/>
      <c r="FO155" s="204"/>
      <c r="FP155" s="204"/>
      <c r="FQ155" s="204"/>
      <c r="FR155" s="204"/>
      <c r="FS155" s="204"/>
      <c r="FT155" s="204"/>
      <c r="FU155" s="204"/>
      <c r="FV155" s="204"/>
      <c r="FW155" s="204"/>
      <c r="FX155" s="204"/>
      <c r="FY155" s="204"/>
      <c r="FZ155" s="204"/>
      <c r="GA155" s="204"/>
      <c r="GB155" s="204"/>
      <c r="GC155" s="204"/>
      <c r="GD155" s="204"/>
      <c r="GE155" s="204"/>
      <c r="GF155" s="204"/>
      <c r="GG155" s="204"/>
      <c r="GH155" s="204"/>
      <c r="GI155" s="204"/>
      <c r="GJ155" s="204"/>
      <c r="GK155" s="204"/>
      <c r="GL155" s="204"/>
      <c r="GM155" s="204"/>
      <c r="GN155" s="204"/>
      <c r="GO155" s="204"/>
      <c r="GP155" s="204"/>
      <c r="GQ155" s="204"/>
      <c r="GR155" s="204"/>
      <c r="GS155" s="204"/>
      <c r="GT155" s="204"/>
      <c r="GU155" s="204"/>
      <c r="GV155" s="204"/>
      <c r="GW155" s="204"/>
      <c r="GX155" s="204"/>
      <c r="GY155" s="204"/>
      <c r="GZ155" s="204"/>
      <c r="HA155" s="204"/>
      <c r="HB155" s="204"/>
      <c r="HC155" s="204"/>
      <c r="HD155" s="204"/>
      <c r="HE155" s="204"/>
      <c r="HF155" s="204"/>
      <c r="HG155" s="204"/>
      <c r="HH155" s="204"/>
      <c r="HI155" s="204"/>
      <c r="HJ155" s="204"/>
      <c r="HK155" s="204"/>
      <c r="HL155" s="204"/>
      <c r="HM155" s="204"/>
      <c r="HN155" s="204"/>
      <c r="HO155" s="204"/>
      <c r="HP155" s="204"/>
      <c r="HQ155" s="204"/>
      <c r="HR155" s="204"/>
      <c r="HS155" s="204"/>
      <c r="HT155" s="204"/>
      <c r="HU155" s="204"/>
    </row>
    <row r="156" spans="1:229" ht="12" customHeight="1" x14ac:dyDescent="0.25">
      <c r="A156" s="218"/>
      <c r="B156" s="218"/>
      <c r="C156" s="218"/>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c r="AA156" s="218"/>
      <c r="AB156" s="218"/>
      <c r="AC156" s="218"/>
      <c r="AD156" s="218"/>
      <c r="AE156" s="218"/>
      <c r="AF156" s="218"/>
      <c r="AG156" s="218"/>
      <c r="AH156" s="218"/>
      <c r="AI156" s="218"/>
      <c r="AJ156" s="218"/>
      <c r="AK156" s="218"/>
      <c r="AL156" s="218"/>
      <c r="AM156" s="218"/>
      <c r="AN156" s="218"/>
      <c r="AO156" s="218"/>
      <c r="AP156" s="218"/>
      <c r="AQ156" s="218"/>
      <c r="AR156" s="218"/>
      <c r="AS156" s="218"/>
      <c r="AT156" s="218"/>
      <c r="AU156" s="218"/>
      <c r="AV156" s="203"/>
      <c r="AW156" s="203"/>
      <c r="AX156" s="203"/>
      <c r="AY156" s="203"/>
      <c r="AZ156" s="203"/>
      <c r="BA156" s="203"/>
      <c r="BB156" s="203"/>
      <c r="BC156" s="203"/>
      <c r="BD156" s="203"/>
      <c r="BE156" s="203"/>
      <c r="BF156" s="203"/>
      <c r="BG156" s="203"/>
      <c r="BH156" s="204"/>
      <c r="BI156" s="204"/>
      <c r="BJ156" s="204"/>
      <c r="BK156" s="204"/>
      <c r="BL156" s="204"/>
      <c r="BM156" s="204"/>
      <c r="BN156" s="204"/>
      <c r="BO156" s="204"/>
      <c r="BP156" s="204"/>
      <c r="BQ156" s="204"/>
      <c r="BR156" s="204"/>
      <c r="BS156" s="204"/>
      <c r="BT156" s="204"/>
      <c r="BU156" s="204"/>
      <c r="BV156" s="204"/>
      <c r="BW156" s="204"/>
      <c r="BX156" s="204"/>
      <c r="BY156" s="204"/>
      <c r="BZ156" s="204"/>
      <c r="CA156" s="204"/>
      <c r="CB156" s="204"/>
      <c r="CC156" s="204"/>
      <c r="CD156" s="204"/>
      <c r="CE156" s="204"/>
      <c r="CF156" s="204"/>
      <c r="CG156" s="204"/>
      <c r="CH156" s="204"/>
      <c r="CI156" s="204"/>
      <c r="CJ156" s="204"/>
      <c r="CK156" s="204"/>
      <c r="CL156" s="204"/>
      <c r="CM156" s="204"/>
      <c r="CN156" s="204"/>
      <c r="CO156" s="204"/>
      <c r="CP156" s="204"/>
      <c r="CQ156" s="204"/>
      <c r="CR156" s="204"/>
      <c r="CS156" s="204"/>
      <c r="CT156" s="204"/>
      <c r="CU156" s="204"/>
      <c r="CV156" s="204"/>
      <c r="CW156" s="204"/>
      <c r="CX156" s="204"/>
      <c r="CY156" s="204"/>
      <c r="CZ156" s="204"/>
      <c r="DA156" s="204"/>
      <c r="DB156" s="204"/>
      <c r="DC156" s="204"/>
      <c r="DD156" s="204"/>
      <c r="DE156" s="204"/>
      <c r="DF156" s="204"/>
      <c r="DG156" s="204"/>
      <c r="DH156" s="204"/>
      <c r="DI156" s="204"/>
      <c r="DJ156" s="204"/>
      <c r="DK156" s="204"/>
      <c r="DL156" s="204"/>
      <c r="DM156" s="204"/>
      <c r="DN156" s="204"/>
      <c r="DO156" s="204"/>
      <c r="DP156" s="204"/>
      <c r="DQ156" s="204"/>
      <c r="DR156" s="204"/>
      <c r="DS156" s="204"/>
      <c r="DT156" s="204"/>
      <c r="DU156" s="204"/>
      <c r="DV156" s="204"/>
      <c r="DW156" s="204"/>
      <c r="DX156" s="204"/>
      <c r="DY156" s="204"/>
      <c r="DZ156" s="204"/>
      <c r="EA156" s="204"/>
      <c r="EB156" s="204"/>
      <c r="EC156" s="204"/>
      <c r="ED156" s="204"/>
      <c r="EE156" s="204"/>
      <c r="EF156" s="204"/>
      <c r="EG156" s="204"/>
      <c r="EH156" s="204"/>
      <c r="EI156" s="204"/>
      <c r="EJ156" s="204"/>
      <c r="EK156" s="204"/>
      <c r="EL156" s="204"/>
      <c r="EM156" s="204"/>
      <c r="EN156" s="204"/>
      <c r="EO156" s="204"/>
      <c r="EP156" s="204"/>
      <c r="EQ156" s="204"/>
      <c r="ER156" s="204"/>
      <c r="ES156" s="204"/>
      <c r="ET156" s="204"/>
      <c r="EU156" s="204"/>
      <c r="EV156" s="204"/>
      <c r="EW156" s="204"/>
      <c r="EX156" s="204"/>
      <c r="EY156" s="204"/>
      <c r="EZ156" s="204"/>
      <c r="FA156" s="204"/>
      <c r="FB156" s="204"/>
      <c r="FC156" s="204"/>
      <c r="FD156" s="204"/>
      <c r="FE156" s="204"/>
      <c r="FF156" s="204"/>
      <c r="FG156" s="204"/>
      <c r="FH156" s="204"/>
      <c r="FI156" s="204"/>
      <c r="FJ156" s="204"/>
      <c r="FK156" s="204"/>
      <c r="FL156" s="204"/>
      <c r="FM156" s="204"/>
      <c r="FN156" s="204"/>
      <c r="FO156" s="204"/>
      <c r="FP156" s="204"/>
      <c r="FQ156" s="204"/>
      <c r="FR156" s="204"/>
      <c r="FS156" s="204"/>
      <c r="FT156" s="204"/>
      <c r="FU156" s="204"/>
      <c r="FV156" s="204"/>
      <c r="FW156" s="204"/>
      <c r="FX156" s="204"/>
      <c r="FY156" s="204"/>
      <c r="FZ156" s="204"/>
      <c r="GA156" s="204"/>
      <c r="GB156" s="204"/>
      <c r="GC156" s="204"/>
      <c r="GD156" s="204"/>
      <c r="GE156" s="204"/>
      <c r="GF156" s="204"/>
      <c r="GG156" s="204"/>
      <c r="GH156" s="204"/>
      <c r="GI156" s="204"/>
      <c r="GJ156" s="204"/>
      <c r="GK156" s="204"/>
      <c r="GL156" s="204"/>
      <c r="GM156" s="204"/>
      <c r="GN156" s="204"/>
      <c r="GO156" s="204"/>
      <c r="GP156" s="204"/>
      <c r="GQ156" s="204"/>
      <c r="GR156" s="204"/>
      <c r="GS156" s="204"/>
      <c r="GT156" s="204"/>
      <c r="GU156" s="204"/>
      <c r="GV156" s="204"/>
      <c r="GW156" s="204"/>
      <c r="GX156" s="204"/>
      <c r="GY156" s="204"/>
      <c r="GZ156" s="204"/>
      <c r="HA156" s="204"/>
      <c r="HB156" s="204"/>
      <c r="HC156" s="204"/>
      <c r="HD156" s="204"/>
      <c r="HE156" s="204"/>
      <c r="HF156" s="204"/>
      <c r="HG156" s="204"/>
      <c r="HH156" s="204"/>
      <c r="HI156" s="204"/>
      <c r="HJ156" s="204"/>
      <c r="HK156" s="204"/>
      <c r="HL156" s="204"/>
      <c r="HM156" s="204"/>
      <c r="HN156" s="204"/>
      <c r="HO156" s="204"/>
      <c r="HP156" s="204"/>
      <c r="HQ156" s="204"/>
      <c r="HR156" s="204"/>
      <c r="HS156" s="204"/>
      <c r="HT156" s="204"/>
      <c r="HU156" s="204"/>
    </row>
    <row r="157" spans="1:229" ht="12" customHeight="1" x14ac:dyDescent="0.25">
      <c r="A157" s="218"/>
      <c r="B157" s="218"/>
      <c r="C157" s="218"/>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c r="AA157" s="218"/>
      <c r="AB157" s="218"/>
      <c r="AC157" s="218"/>
      <c r="AD157" s="218"/>
      <c r="AE157" s="218"/>
      <c r="AF157" s="218"/>
      <c r="AG157" s="218"/>
      <c r="AH157" s="218"/>
      <c r="AI157" s="218"/>
      <c r="AJ157" s="218"/>
      <c r="AK157" s="218"/>
      <c r="AL157" s="218"/>
      <c r="AM157" s="218"/>
      <c r="AN157" s="218"/>
      <c r="AO157" s="218"/>
      <c r="AP157" s="218"/>
      <c r="AQ157" s="218"/>
      <c r="AR157" s="218"/>
      <c r="AS157" s="218"/>
      <c r="AT157" s="218"/>
      <c r="AU157" s="218"/>
      <c r="AV157" s="203"/>
      <c r="AW157" s="203"/>
      <c r="AX157" s="203"/>
      <c r="AY157" s="203"/>
      <c r="AZ157" s="203"/>
      <c r="BA157" s="203"/>
      <c r="BB157" s="203"/>
      <c r="BC157" s="203"/>
      <c r="BD157" s="203"/>
      <c r="BE157" s="203"/>
      <c r="BF157" s="203"/>
      <c r="BG157" s="203"/>
      <c r="BH157" s="204"/>
      <c r="BI157" s="204"/>
      <c r="BJ157" s="204"/>
      <c r="BK157" s="204"/>
      <c r="BL157" s="204"/>
      <c r="BM157" s="204"/>
      <c r="BN157" s="204"/>
      <c r="BO157" s="204"/>
      <c r="BP157" s="204"/>
      <c r="BQ157" s="204"/>
      <c r="BR157" s="204"/>
      <c r="BS157" s="204"/>
      <c r="BT157" s="204"/>
      <c r="BU157" s="204"/>
      <c r="BV157" s="204"/>
      <c r="BW157" s="204"/>
      <c r="BX157" s="204"/>
      <c r="BY157" s="204"/>
      <c r="BZ157" s="204"/>
      <c r="CA157" s="204"/>
      <c r="CB157" s="204"/>
      <c r="CC157" s="204"/>
      <c r="CD157" s="204"/>
      <c r="CE157" s="204"/>
      <c r="CF157" s="204"/>
      <c r="CG157" s="204"/>
      <c r="CH157" s="204"/>
      <c r="CI157" s="204"/>
      <c r="CJ157" s="204"/>
      <c r="CK157" s="204"/>
      <c r="CL157" s="204"/>
      <c r="CM157" s="204"/>
      <c r="CN157" s="204"/>
      <c r="CO157" s="204"/>
      <c r="CP157" s="204"/>
      <c r="CQ157" s="204"/>
      <c r="CR157" s="204"/>
      <c r="CS157" s="204"/>
      <c r="CT157" s="204"/>
      <c r="CU157" s="204"/>
      <c r="CV157" s="204"/>
      <c r="CW157" s="204"/>
      <c r="CX157" s="204"/>
      <c r="CY157" s="204"/>
      <c r="CZ157" s="204"/>
      <c r="DA157" s="204"/>
      <c r="DB157" s="204"/>
      <c r="DC157" s="204"/>
      <c r="DD157" s="204"/>
      <c r="DE157" s="204"/>
      <c r="DF157" s="204"/>
      <c r="DG157" s="204"/>
      <c r="DH157" s="204"/>
      <c r="DI157" s="204"/>
      <c r="DJ157" s="204"/>
      <c r="DK157" s="204"/>
      <c r="DL157" s="204"/>
      <c r="DM157" s="204"/>
      <c r="DN157" s="204"/>
      <c r="DO157" s="204"/>
      <c r="DP157" s="204"/>
      <c r="DQ157" s="204"/>
      <c r="DR157" s="204"/>
      <c r="DS157" s="204"/>
      <c r="DT157" s="204"/>
      <c r="DU157" s="204"/>
      <c r="DV157" s="204"/>
      <c r="DW157" s="204"/>
      <c r="DX157" s="204"/>
      <c r="DY157" s="204"/>
      <c r="DZ157" s="204"/>
      <c r="EA157" s="204"/>
      <c r="EB157" s="204"/>
      <c r="EC157" s="204"/>
      <c r="ED157" s="204"/>
      <c r="EE157" s="204"/>
      <c r="EF157" s="204"/>
      <c r="EG157" s="204"/>
      <c r="EH157" s="204"/>
      <c r="EI157" s="204"/>
      <c r="EJ157" s="204"/>
      <c r="EK157" s="204"/>
      <c r="EL157" s="204"/>
      <c r="EM157" s="204"/>
      <c r="EN157" s="204"/>
      <c r="EO157" s="204"/>
      <c r="EP157" s="204"/>
      <c r="EQ157" s="204"/>
      <c r="ER157" s="204"/>
      <c r="ES157" s="204"/>
      <c r="ET157" s="204"/>
      <c r="EU157" s="204"/>
      <c r="EV157" s="204"/>
      <c r="EW157" s="204"/>
      <c r="EX157" s="204"/>
      <c r="EY157" s="204"/>
      <c r="EZ157" s="204"/>
      <c r="FA157" s="204"/>
      <c r="FB157" s="204"/>
      <c r="FC157" s="204"/>
      <c r="FD157" s="204"/>
      <c r="FE157" s="204"/>
      <c r="FF157" s="204"/>
      <c r="FG157" s="204"/>
      <c r="FH157" s="204"/>
      <c r="FI157" s="204"/>
      <c r="FJ157" s="204"/>
      <c r="FK157" s="204"/>
      <c r="FL157" s="204"/>
      <c r="FM157" s="204"/>
      <c r="FN157" s="204"/>
      <c r="FO157" s="204"/>
      <c r="FP157" s="204"/>
      <c r="FQ157" s="204"/>
      <c r="FR157" s="204"/>
      <c r="FS157" s="204"/>
      <c r="FT157" s="204"/>
      <c r="FU157" s="204"/>
      <c r="FV157" s="204"/>
      <c r="FW157" s="204"/>
      <c r="FX157" s="204"/>
      <c r="FY157" s="204"/>
      <c r="FZ157" s="204"/>
      <c r="GA157" s="204"/>
      <c r="GB157" s="204"/>
      <c r="GC157" s="204"/>
      <c r="GD157" s="204"/>
      <c r="GE157" s="204"/>
      <c r="GF157" s="204"/>
      <c r="GG157" s="204"/>
      <c r="GH157" s="204"/>
      <c r="GI157" s="204"/>
      <c r="GJ157" s="204"/>
      <c r="GK157" s="204"/>
      <c r="GL157" s="204"/>
      <c r="GM157" s="204"/>
      <c r="GN157" s="204"/>
      <c r="GO157" s="204"/>
      <c r="GP157" s="204"/>
      <c r="GQ157" s="204"/>
      <c r="GR157" s="204"/>
      <c r="GS157" s="204"/>
      <c r="GT157" s="204"/>
      <c r="GU157" s="204"/>
      <c r="GV157" s="204"/>
      <c r="GW157" s="204"/>
      <c r="GX157" s="204"/>
      <c r="GY157" s="204"/>
      <c r="GZ157" s="204"/>
      <c r="HA157" s="204"/>
      <c r="HB157" s="204"/>
      <c r="HC157" s="204"/>
      <c r="HD157" s="204"/>
      <c r="HE157" s="204"/>
      <c r="HF157" s="204"/>
      <c r="HG157" s="204"/>
      <c r="HH157" s="204"/>
      <c r="HI157" s="204"/>
      <c r="HJ157" s="204"/>
      <c r="HK157" s="204"/>
      <c r="HL157" s="204"/>
      <c r="HM157" s="204"/>
      <c r="HN157" s="204"/>
      <c r="HO157" s="204"/>
      <c r="HP157" s="204"/>
      <c r="HQ157" s="204"/>
      <c r="HR157" s="204"/>
      <c r="HS157" s="204"/>
      <c r="HT157" s="204"/>
      <c r="HU157" s="204"/>
    </row>
    <row r="158" spans="1:229" ht="12" customHeight="1" x14ac:dyDescent="0.25">
      <c r="A158" s="218"/>
      <c r="B158" s="218"/>
      <c r="C158" s="218"/>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c r="AA158" s="218"/>
      <c r="AB158" s="218"/>
      <c r="AC158" s="218"/>
      <c r="AD158" s="218"/>
      <c r="AE158" s="218"/>
      <c r="AF158" s="218"/>
      <c r="AG158" s="218"/>
      <c r="AH158" s="218"/>
      <c r="AI158" s="218"/>
      <c r="AJ158" s="218"/>
      <c r="AK158" s="218"/>
      <c r="AL158" s="218"/>
      <c r="AM158" s="218"/>
      <c r="AN158" s="218"/>
      <c r="AO158" s="218"/>
      <c r="AP158" s="218"/>
      <c r="AQ158" s="218"/>
      <c r="AR158" s="218"/>
      <c r="AS158" s="218"/>
      <c r="AT158" s="218"/>
      <c r="AU158" s="218"/>
      <c r="AV158" s="203"/>
      <c r="AW158" s="203"/>
      <c r="AX158" s="203"/>
      <c r="AY158" s="203"/>
      <c r="AZ158" s="203"/>
      <c r="BA158" s="203"/>
      <c r="BB158" s="203"/>
      <c r="BC158" s="203"/>
      <c r="BD158" s="203"/>
      <c r="BE158" s="203"/>
      <c r="BF158" s="203"/>
      <c r="BG158" s="203"/>
      <c r="BH158" s="204"/>
      <c r="BI158" s="204"/>
      <c r="BJ158" s="204"/>
      <c r="BK158" s="204"/>
      <c r="BL158" s="204"/>
      <c r="BM158" s="204"/>
      <c r="BN158" s="204"/>
      <c r="BO158" s="204"/>
      <c r="BP158" s="204"/>
      <c r="BQ158" s="204"/>
      <c r="BR158" s="204"/>
      <c r="BS158" s="204"/>
      <c r="BT158" s="204"/>
      <c r="BU158" s="204"/>
      <c r="BV158" s="204"/>
      <c r="BW158" s="204"/>
      <c r="BX158" s="204"/>
      <c r="BY158" s="204"/>
      <c r="BZ158" s="204"/>
      <c r="CA158" s="204"/>
      <c r="CB158" s="204"/>
      <c r="CC158" s="204"/>
      <c r="CD158" s="204"/>
      <c r="CE158" s="204"/>
      <c r="CF158" s="204"/>
      <c r="CG158" s="204"/>
      <c r="CH158" s="204"/>
      <c r="CI158" s="204"/>
      <c r="CJ158" s="204"/>
      <c r="CK158" s="204"/>
      <c r="CL158" s="204"/>
      <c r="CM158" s="204"/>
      <c r="CN158" s="204"/>
      <c r="CO158" s="204"/>
      <c r="CP158" s="204"/>
      <c r="CQ158" s="204"/>
      <c r="CR158" s="204"/>
      <c r="CS158" s="204"/>
      <c r="CT158" s="204"/>
      <c r="CU158" s="204"/>
      <c r="CV158" s="204"/>
      <c r="CW158" s="204"/>
      <c r="CX158" s="204"/>
      <c r="CY158" s="204"/>
      <c r="CZ158" s="204"/>
      <c r="DA158" s="204"/>
      <c r="DB158" s="204"/>
      <c r="DC158" s="204"/>
      <c r="DD158" s="204"/>
      <c r="DE158" s="204"/>
      <c r="DF158" s="204"/>
      <c r="DG158" s="204"/>
      <c r="DH158" s="204"/>
      <c r="DI158" s="204"/>
      <c r="DJ158" s="204"/>
      <c r="DK158" s="204"/>
      <c r="DL158" s="204"/>
      <c r="DM158" s="204"/>
      <c r="DN158" s="204"/>
      <c r="DO158" s="204"/>
      <c r="DP158" s="204"/>
      <c r="DQ158" s="204"/>
      <c r="DR158" s="204"/>
      <c r="DS158" s="204"/>
      <c r="DT158" s="204"/>
      <c r="DU158" s="204"/>
      <c r="DV158" s="204"/>
      <c r="DW158" s="204"/>
      <c r="DX158" s="204"/>
      <c r="DY158" s="204"/>
      <c r="DZ158" s="204"/>
      <c r="EA158" s="204"/>
      <c r="EB158" s="204"/>
      <c r="EC158" s="204"/>
      <c r="ED158" s="204"/>
      <c r="EE158" s="204"/>
      <c r="EF158" s="204"/>
      <c r="EG158" s="204"/>
      <c r="EH158" s="204"/>
      <c r="EI158" s="204"/>
      <c r="EJ158" s="204"/>
      <c r="EK158" s="204"/>
      <c r="EL158" s="204"/>
      <c r="EM158" s="204"/>
      <c r="EN158" s="204"/>
      <c r="EO158" s="204"/>
      <c r="EP158" s="204"/>
      <c r="EQ158" s="204"/>
      <c r="ER158" s="204"/>
      <c r="ES158" s="204"/>
      <c r="ET158" s="204"/>
      <c r="EU158" s="204"/>
      <c r="EV158" s="204"/>
      <c r="EW158" s="204"/>
      <c r="EX158" s="204"/>
      <c r="EY158" s="204"/>
      <c r="EZ158" s="204"/>
      <c r="FA158" s="204"/>
      <c r="FB158" s="204"/>
      <c r="FC158" s="204"/>
      <c r="FD158" s="204"/>
      <c r="FE158" s="204"/>
      <c r="FF158" s="204"/>
      <c r="FG158" s="204"/>
      <c r="FH158" s="204"/>
      <c r="FI158" s="204"/>
      <c r="FJ158" s="204"/>
      <c r="FK158" s="204"/>
      <c r="FL158" s="204"/>
      <c r="FM158" s="204"/>
      <c r="FN158" s="204"/>
      <c r="FO158" s="204"/>
      <c r="FP158" s="204"/>
      <c r="FQ158" s="204"/>
      <c r="FR158" s="204"/>
      <c r="FS158" s="204"/>
      <c r="FT158" s="204"/>
      <c r="FU158" s="204"/>
      <c r="FV158" s="204"/>
      <c r="FW158" s="204"/>
      <c r="FX158" s="204"/>
      <c r="FY158" s="204"/>
      <c r="FZ158" s="204"/>
      <c r="GA158" s="204"/>
      <c r="GB158" s="204"/>
      <c r="GC158" s="204"/>
      <c r="GD158" s="204"/>
      <c r="GE158" s="204"/>
      <c r="GF158" s="204"/>
      <c r="GG158" s="204"/>
      <c r="GH158" s="204"/>
      <c r="GI158" s="204"/>
      <c r="GJ158" s="204"/>
      <c r="GK158" s="204"/>
      <c r="GL158" s="204"/>
      <c r="GM158" s="204"/>
      <c r="GN158" s="204"/>
      <c r="GO158" s="204"/>
      <c r="GP158" s="204"/>
      <c r="GQ158" s="204"/>
      <c r="GR158" s="204"/>
      <c r="GS158" s="204"/>
      <c r="GT158" s="204"/>
      <c r="GU158" s="204"/>
      <c r="GV158" s="204"/>
      <c r="GW158" s="204"/>
      <c r="GX158" s="204"/>
      <c r="GY158" s="204"/>
      <c r="GZ158" s="204"/>
      <c r="HA158" s="204"/>
      <c r="HB158" s="204"/>
      <c r="HC158" s="204"/>
      <c r="HD158" s="204"/>
      <c r="HE158" s="204"/>
      <c r="HF158" s="204"/>
      <c r="HG158" s="204"/>
      <c r="HH158" s="204"/>
      <c r="HI158" s="204"/>
      <c r="HJ158" s="204"/>
      <c r="HK158" s="204"/>
      <c r="HL158" s="204"/>
      <c r="HM158" s="204"/>
      <c r="HN158" s="204"/>
      <c r="HO158" s="204"/>
      <c r="HP158" s="204"/>
      <c r="HQ158" s="204"/>
      <c r="HR158" s="204"/>
      <c r="HS158" s="204"/>
      <c r="HT158" s="204"/>
      <c r="HU158" s="204"/>
    </row>
    <row r="159" spans="1:229" ht="12" customHeight="1" x14ac:dyDescent="0.25">
      <c r="A159" s="218"/>
      <c r="B159" s="218"/>
      <c r="C159" s="218"/>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c r="AA159" s="218"/>
      <c r="AB159" s="218"/>
      <c r="AC159" s="218"/>
      <c r="AD159" s="218"/>
      <c r="AE159" s="218"/>
      <c r="AF159" s="218"/>
      <c r="AG159" s="218"/>
      <c r="AH159" s="218"/>
      <c r="AI159" s="218"/>
      <c r="AJ159" s="218"/>
      <c r="AK159" s="218"/>
      <c r="AL159" s="218"/>
      <c r="AM159" s="218"/>
      <c r="AN159" s="218"/>
      <c r="AO159" s="218"/>
      <c r="AP159" s="218"/>
      <c r="AQ159" s="218"/>
      <c r="AR159" s="218"/>
      <c r="AS159" s="218"/>
      <c r="AT159" s="218"/>
      <c r="AU159" s="218"/>
      <c r="AV159" s="203"/>
      <c r="AW159" s="203"/>
      <c r="AX159" s="203"/>
      <c r="AY159" s="203"/>
      <c r="AZ159" s="203"/>
      <c r="BA159" s="203"/>
      <c r="BB159" s="203"/>
      <c r="BC159" s="203"/>
      <c r="BD159" s="203"/>
      <c r="BE159" s="203"/>
      <c r="BF159" s="203"/>
      <c r="BG159" s="203"/>
      <c r="BH159" s="204"/>
      <c r="BI159" s="204"/>
      <c r="BJ159" s="204"/>
      <c r="BK159" s="204"/>
      <c r="BL159" s="204"/>
      <c r="BM159" s="204"/>
      <c r="BN159" s="204"/>
      <c r="BO159" s="204"/>
      <c r="BP159" s="204"/>
      <c r="BQ159" s="204"/>
      <c r="BR159" s="204"/>
      <c r="BS159" s="204"/>
      <c r="BT159" s="204"/>
      <c r="BU159" s="204"/>
      <c r="BV159" s="204"/>
      <c r="BW159" s="204"/>
      <c r="BX159" s="204"/>
      <c r="BY159" s="204"/>
      <c r="BZ159" s="204"/>
      <c r="CA159" s="204"/>
      <c r="CB159" s="204"/>
      <c r="CC159" s="204"/>
      <c r="CD159" s="204"/>
      <c r="CE159" s="204"/>
      <c r="CF159" s="204"/>
      <c r="CG159" s="204"/>
      <c r="CH159" s="204"/>
      <c r="CI159" s="204"/>
      <c r="CJ159" s="204"/>
      <c r="CK159" s="204"/>
      <c r="CL159" s="204"/>
      <c r="CM159" s="204"/>
      <c r="CN159" s="204"/>
      <c r="CO159" s="204"/>
      <c r="CP159" s="204"/>
      <c r="CQ159" s="204"/>
      <c r="CR159" s="204"/>
      <c r="CS159" s="204"/>
      <c r="CT159" s="204"/>
      <c r="CU159" s="204"/>
      <c r="CV159" s="204"/>
      <c r="CW159" s="204"/>
      <c r="CX159" s="204"/>
      <c r="CY159" s="204"/>
      <c r="CZ159" s="204"/>
      <c r="DA159" s="204"/>
      <c r="DB159" s="204"/>
      <c r="DC159" s="204"/>
      <c r="DD159" s="204"/>
      <c r="DE159" s="204"/>
      <c r="DF159" s="204"/>
      <c r="DG159" s="204"/>
      <c r="DH159" s="204"/>
      <c r="DI159" s="204"/>
      <c r="DJ159" s="204"/>
      <c r="DK159" s="204"/>
      <c r="DL159" s="204"/>
      <c r="DM159" s="204"/>
      <c r="DN159" s="204"/>
      <c r="DO159" s="204"/>
      <c r="DP159" s="204"/>
      <c r="DQ159" s="204"/>
      <c r="DR159" s="204"/>
      <c r="DS159" s="204"/>
      <c r="DT159" s="204"/>
      <c r="DU159" s="204"/>
      <c r="DV159" s="204"/>
      <c r="DW159" s="204"/>
      <c r="DX159" s="204"/>
      <c r="DY159" s="204"/>
      <c r="DZ159" s="204"/>
      <c r="EA159" s="204"/>
      <c r="EB159" s="204"/>
      <c r="EC159" s="204"/>
      <c r="ED159" s="204"/>
      <c r="EE159" s="204"/>
      <c r="EF159" s="204"/>
      <c r="EG159" s="204"/>
      <c r="EH159" s="204"/>
      <c r="EI159" s="204"/>
      <c r="EJ159" s="204"/>
      <c r="EK159" s="204"/>
      <c r="EL159" s="204"/>
      <c r="EM159" s="204"/>
      <c r="EN159" s="204"/>
      <c r="EO159" s="204"/>
      <c r="EP159" s="204"/>
      <c r="EQ159" s="204"/>
      <c r="ER159" s="204"/>
      <c r="ES159" s="204"/>
      <c r="ET159" s="204"/>
      <c r="EU159" s="204"/>
      <c r="EV159" s="204"/>
      <c r="EW159" s="204"/>
      <c r="EX159" s="204"/>
      <c r="EY159" s="204"/>
      <c r="EZ159" s="204"/>
      <c r="FA159" s="204"/>
      <c r="FB159" s="204"/>
      <c r="FC159" s="204"/>
      <c r="FD159" s="204"/>
      <c r="FE159" s="204"/>
      <c r="FF159" s="204"/>
      <c r="FG159" s="204"/>
      <c r="FH159" s="204"/>
      <c r="FI159" s="204"/>
      <c r="FJ159" s="204"/>
      <c r="FK159" s="204"/>
      <c r="FL159" s="204"/>
      <c r="FM159" s="204"/>
      <c r="FN159" s="204"/>
      <c r="FO159" s="204"/>
      <c r="FP159" s="204"/>
      <c r="FQ159" s="204"/>
      <c r="FR159" s="204"/>
      <c r="FS159" s="204"/>
      <c r="FT159" s="204"/>
      <c r="FU159" s="204"/>
      <c r="FV159" s="204"/>
      <c r="FW159" s="204"/>
      <c r="FX159" s="204"/>
      <c r="FY159" s="204"/>
      <c r="FZ159" s="204"/>
      <c r="GA159" s="204"/>
      <c r="GB159" s="204"/>
      <c r="GC159" s="204"/>
      <c r="GD159" s="204"/>
      <c r="GE159" s="204"/>
      <c r="GF159" s="204"/>
      <c r="GG159" s="204"/>
      <c r="GH159" s="204"/>
      <c r="GI159" s="204"/>
      <c r="GJ159" s="204"/>
      <c r="GK159" s="204"/>
      <c r="GL159" s="204"/>
      <c r="GM159" s="204"/>
      <c r="GN159" s="204"/>
      <c r="GO159" s="204"/>
      <c r="GP159" s="204"/>
      <c r="GQ159" s="204"/>
      <c r="GR159" s="204"/>
      <c r="GS159" s="204"/>
      <c r="GT159" s="204"/>
      <c r="GU159" s="204"/>
      <c r="GV159" s="204"/>
      <c r="GW159" s="204"/>
      <c r="GX159" s="204"/>
      <c r="GY159" s="204"/>
      <c r="GZ159" s="204"/>
      <c r="HA159" s="204"/>
      <c r="HB159" s="204"/>
      <c r="HC159" s="204"/>
      <c r="HD159" s="204"/>
      <c r="HE159" s="204"/>
      <c r="HF159" s="204"/>
      <c r="HG159" s="204"/>
      <c r="HH159" s="204"/>
      <c r="HI159" s="204"/>
      <c r="HJ159" s="204"/>
      <c r="HK159" s="204"/>
      <c r="HL159" s="204"/>
      <c r="HM159" s="204"/>
      <c r="HN159" s="204"/>
      <c r="HO159" s="204"/>
      <c r="HP159" s="204"/>
      <c r="HQ159" s="204"/>
      <c r="HR159" s="204"/>
      <c r="HS159" s="204"/>
      <c r="HT159" s="204"/>
      <c r="HU159" s="204"/>
    </row>
    <row r="160" spans="1:229" ht="12" customHeight="1" x14ac:dyDescent="0.25">
      <c r="A160" s="218"/>
      <c r="B160" s="218"/>
      <c r="C160" s="218"/>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c r="AA160" s="218"/>
      <c r="AB160" s="218"/>
      <c r="AC160" s="218"/>
      <c r="AD160" s="218"/>
      <c r="AE160" s="218"/>
      <c r="AF160" s="218"/>
      <c r="AG160" s="218"/>
      <c r="AH160" s="218"/>
      <c r="AI160" s="218"/>
      <c r="AJ160" s="218"/>
      <c r="AK160" s="218"/>
      <c r="AL160" s="218"/>
      <c r="AM160" s="218"/>
      <c r="AN160" s="218"/>
      <c r="AO160" s="218"/>
      <c r="AP160" s="218"/>
      <c r="AQ160" s="218"/>
      <c r="AR160" s="218"/>
      <c r="AS160" s="218"/>
      <c r="AT160" s="218"/>
      <c r="AU160" s="218"/>
      <c r="AV160" s="203"/>
      <c r="AW160" s="203"/>
      <c r="AX160" s="203"/>
      <c r="AY160" s="203"/>
      <c r="AZ160" s="203"/>
      <c r="BA160" s="203"/>
      <c r="BB160" s="203"/>
      <c r="BC160" s="203"/>
      <c r="BD160" s="203"/>
      <c r="BE160" s="203"/>
      <c r="BF160" s="203"/>
      <c r="BG160" s="203"/>
      <c r="BH160" s="204"/>
      <c r="BI160" s="204"/>
      <c r="BJ160" s="204"/>
      <c r="BK160" s="204"/>
      <c r="BL160" s="204"/>
      <c r="BM160" s="204"/>
      <c r="BN160" s="204"/>
      <c r="BO160" s="204"/>
      <c r="BP160" s="204"/>
      <c r="BQ160" s="204"/>
      <c r="BR160" s="204"/>
      <c r="BS160" s="204"/>
      <c r="BT160" s="204"/>
      <c r="BU160" s="204"/>
      <c r="BV160" s="204"/>
      <c r="BW160" s="204"/>
      <c r="BX160" s="204"/>
      <c r="BY160" s="204"/>
      <c r="BZ160" s="204"/>
      <c r="CA160" s="204"/>
      <c r="CB160" s="204"/>
      <c r="CC160" s="204"/>
      <c r="CD160" s="204"/>
      <c r="CE160" s="204"/>
      <c r="CF160" s="204"/>
      <c r="CG160" s="204"/>
      <c r="CH160" s="204"/>
      <c r="CI160" s="204"/>
      <c r="CJ160" s="204"/>
      <c r="CK160" s="204"/>
      <c r="CL160" s="204"/>
      <c r="CM160" s="204"/>
      <c r="CN160" s="204"/>
      <c r="CO160" s="204"/>
      <c r="CP160" s="204"/>
      <c r="CQ160" s="204"/>
      <c r="CR160" s="204"/>
      <c r="CS160" s="204"/>
      <c r="CT160" s="204"/>
      <c r="CU160" s="204"/>
      <c r="CV160" s="204"/>
      <c r="CW160" s="204"/>
      <c r="CX160" s="204"/>
      <c r="CY160" s="204"/>
      <c r="CZ160" s="204"/>
      <c r="DA160" s="204"/>
      <c r="DB160" s="204"/>
      <c r="DC160" s="204"/>
      <c r="DD160" s="204"/>
      <c r="DE160" s="204"/>
      <c r="DF160" s="204"/>
      <c r="DG160" s="204"/>
      <c r="DH160" s="204"/>
      <c r="DI160" s="204"/>
      <c r="DJ160" s="204"/>
      <c r="DK160" s="204"/>
      <c r="DL160" s="204"/>
      <c r="DM160" s="204"/>
      <c r="DN160" s="204"/>
      <c r="DO160" s="204"/>
      <c r="DP160" s="204"/>
      <c r="DQ160" s="204"/>
      <c r="DR160" s="204"/>
      <c r="DS160" s="204"/>
      <c r="DT160" s="204"/>
      <c r="DU160" s="204"/>
      <c r="DV160" s="204"/>
      <c r="DW160" s="204"/>
      <c r="DX160" s="204"/>
      <c r="DY160" s="204"/>
      <c r="DZ160" s="204"/>
      <c r="EA160" s="204"/>
      <c r="EB160" s="204"/>
      <c r="EC160" s="204"/>
      <c r="ED160" s="204"/>
      <c r="EE160" s="204"/>
      <c r="EF160" s="204"/>
      <c r="EG160" s="204"/>
      <c r="EH160" s="204"/>
      <c r="EI160" s="204"/>
      <c r="EJ160" s="204"/>
      <c r="EK160" s="204"/>
      <c r="EL160" s="204"/>
      <c r="EM160" s="204"/>
      <c r="EN160" s="204"/>
      <c r="EO160" s="204"/>
      <c r="EP160" s="204"/>
      <c r="EQ160" s="204"/>
      <c r="ER160" s="204"/>
      <c r="ES160" s="204"/>
      <c r="ET160" s="204"/>
      <c r="EU160" s="204"/>
      <c r="EV160" s="204"/>
      <c r="EW160" s="204"/>
      <c r="EX160" s="204"/>
      <c r="EY160" s="204"/>
      <c r="EZ160" s="204"/>
      <c r="FA160" s="204"/>
      <c r="FB160" s="204"/>
      <c r="FC160" s="204"/>
      <c r="FD160" s="204"/>
      <c r="FE160" s="204"/>
      <c r="FF160" s="204"/>
      <c r="FG160" s="204"/>
      <c r="FH160" s="204"/>
      <c r="FI160" s="204"/>
      <c r="FJ160" s="204"/>
      <c r="FK160" s="204"/>
      <c r="FL160" s="204"/>
      <c r="FM160" s="204"/>
      <c r="FN160" s="204"/>
      <c r="FO160" s="204"/>
      <c r="FP160" s="204"/>
      <c r="FQ160" s="204"/>
      <c r="FR160" s="204"/>
      <c r="FS160" s="204"/>
      <c r="FT160" s="204"/>
      <c r="FU160" s="204"/>
      <c r="FV160" s="204"/>
      <c r="FW160" s="204"/>
      <c r="FX160" s="204"/>
      <c r="FY160" s="204"/>
      <c r="FZ160" s="204"/>
      <c r="GA160" s="204"/>
      <c r="GB160" s="204"/>
      <c r="GC160" s="204"/>
      <c r="GD160" s="204"/>
      <c r="GE160" s="204"/>
      <c r="GF160" s="204"/>
      <c r="GG160" s="204"/>
      <c r="GH160" s="204"/>
      <c r="GI160" s="204"/>
      <c r="GJ160" s="204"/>
      <c r="GK160" s="204"/>
      <c r="GL160" s="204"/>
      <c r="GM160" s="204"/>
      <c r="GN160" s="204"/>
      <c r="GO160" s="204"/>
      <c r="GP160" s="204"/>
      <c r="GQ160" s="204"/>
      <c r="GR160" s="204"/>
      <c r="GS160" s="204"/>
      <c r="GT160" s="204"/>
      <c r="GU160" s="204"/>
      <c r="GV160" s="204"/>
      <c r="GW160" s="204"/>
      <c r="GX160" s="204"/>
      <c r="GY160" s="204"/>
      <c r="GZ160" s="204"/>
      <c r="HA160" s="204"/>
      <c r="HB160" s="204"/>
      <c r="HC160" s="204"/>
      <c r="HD160" s="204"/>
      <c r="HE160" s="204"/>
      <c r="HF160" s="204"/>
      <c r="HG160" s="204"/>
      <c r="HH160" s="204"/>
      <c r="HI160" s="204"/>
      <c r="HJ160" s="204"/>
      <c r="HK160" s="204"/>
      <c r="HL160" s="204"/>
      <c r="HM160" s="204"/>
      <c r="HN160" s="204"/>
      <c r="HO160" s="204"/>
      <c r="HP160" s="204"/>
      <c r="HQ160" s="204"/>
      <c r="HR160" s="204"/>
      <c r="HS160" s="204"/>
      <c r="HT160" s="204"/>
      <c r="HU160" s="204"/>
    </row>
    <row r="161" spans="1:229" ht="12" customHeight="1" x14ac:dyDescent="0.25">
      <c r="A161" s="218"/>
      <c r="B161" s="218"/>
      <c r="C161" s="218"/>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c r="AA161" s="218"/>
      <c r="AB161" s="218"/>
      <c r="AC161" s="218"/>
      <c r="AD161" s="218"/>
      <c r="AE161" s="218"/>
      <c r="AF161" s="218"/>
      <c r="AG161" s="218"/>
      <c r="AH161" s="218"/>
      <c r="AI161" s="218"/>
      <c r="AJ161" s="218"/>
      <c r="AK161" s="218"/>
      <c r="AL161" s="218"/>
      <c r="AM161" s="218"/>
      <c r="AN161" s="218"/>
      <c r="AO161" s="218"/>
      <c r="AP161" s="218"/>
      <c r="AQ161" s="218"/>
      <c r="AR161" s="218"/>
      <c r="AS161" s="218"/>
      <c r="AT161" s="218"/>
      <c r="AU161" s="218"/>
      <c r="AV161" s="203"/>
      <c r="AW161" s="203"/>
      <c r="AX161" s="203"/>
      <c r="AY161" s="203"/>
      <c r="AZ161" s="203"/>
      <c r="BA161" s="203"/>
      <c r="BB161" s="203"/>
      <c r="BC161" s="203"/>
      <c r="BD161" s="203"/>
      <c r="BE161" s="203"/>
      <c r="BF161" s="203"/>
      <c r="BG161" s="203"/>
      <c r="BH161" s="204"/>
      <c r="BI161" s="204"/>
      <c r="BJ161" s="204"/>
      <c r="BK161" s="204"/>
      <c r="BL161" s="204"/>
      <c r="BM161" s="204"/>
      <c r="BN161" s="204"/>
      <c r="BO161" s="204"/>
      <c r="BP161" s="204"/>
      <c r="BQ161" s="204"/>
      <c r="BR161" s="204"/>
      <c r="BS161" s="204"/>
      <c r="BT161" s="204"/>
      <c r="BU161" s="204"/>
      <c r="BV161" s="204"/>
      <c r="BW161" s="204"/>
      <c r="BX161" s="204"/>
      <c r="BY161" s="204"/>
      <c r="BZ161" s="204"/>
      <c r="CA161" s="204"/>
      <c r="CB161" s="204"/>
      <c r="CC161" s="204"/>
      <c r="CD161" s="204"/>
      <c r="CE161" s="204"/>
      <c r="CF161" s="204"/>
      <c r="CG161" s="204"/>
      <c r="CH161" s="204"/>
      <c r="CI161" s="204"/>
      <c r="CJ161" s="204"/>
      <c r="CK161" s="204"/>
      <c r="CL161" s="204"/>
      <c r="CM161" s="204"/>
      <c r="CN161" s="204"/>
      <c r="CO161" s="204"/>
      <c r="CP161" s="204"/>
      <c r="CQ161" s="204"/>
      <c r="CR161" s="204"/>
      <c r="CS161" s="204"/>
      <c r="CT161" s="204"/>
      <c r="CU161" s="204"/>
      <c r="CV161" s="204"/>
      <c r="CW161" s="204"/>
      <c r="CX161" s="204"/>
      <c r="CY161" s="204"/>
      <c r="CZ161" s="204"/>
      <c r="DA161" s="204"/>
      <c r="DB161" s="204"/>
      <c r="DC161" s="204"/>
      <c r="DD161" s="204"/>
      <c r="DE161" s="204"/>
      <c r="DF161" s="204"/>
      <c r="DG161" s="204"/>
      <c r="DH161" s="204"/>
      <c r="DI161" s="204"/>
      <c r="DJ161" s="204"/>
      <c r="DK161" s="204"/>
      <c r="DL161" s="204"/>
      <c r="DM161" s="204"/>
      <c r="DN161" s="204"/>
      <c r="DO161" s="204"/>
      <c r="DP161" s="204"/>
      <c r="DQ161" s="204"/>
      <c r="DR161" s="204"/>
      <c r="DS161" s="204"/>
      <c r="DT161" s="204"/>
      <c r="DU161" s="204"/>
      <c r="DV161" s="204"/>
      <c r="DW161" s="204"/>
      <c r="DX161" s="204"/>
      <c r="DY161" s="204"/>
      <c r="DZ161" s="204"/>
      <c r="EA161" s="204"/>
      <c r="EB161" s="204"/>
      <c r="EC161" s="204"/>
      <c r="ED161" s="204"/>
      <c r="EE161" s="204"/>
      <c r="EF161" s="204"/>
      <c r="EG161" s="204"/>
      <c r="EH161" s="204"/>
      <c r="EI161" s="204"/>
      <c r="EJ161" s="204"/>
      <c r="EK161" s="204"/>
      <c r="EL161" s="204"/>
      <c r="EM161" s="204"/>
      <c r="EN161" s="204"/>
      <c r="EO161" s="204"/>
      <c r="EP161" s="204"/>
      <c r="EQ161" s="204"/>
      <c r="ER161" s="204"/>
      <c r="ES161" s="204"/>
      <c r="ET161" s="204"/>
      <c r="EU161" s="204"/>
      <c r="EV161" s="204"/>
      <c r="EW161" s="204"/>
      <c r="EX161" s="204"/>
      <c r="EY161" s="204"/>
      <c r="EZ161" s="204"/>
      <c r="FA161" s="204"/>
      <c r="FB161" s="204"/>
      <c r="FC161" s="204"/>
      <c r="FD161" s="204"/>
      <c r="FE161" s="204"/>
      <c r="FF161" s="204"/>
      <c r="FG161" s="204"/>
      <c r="FH161" s="204"/>
      <c r="FI161" s="204"/>
      <c r="FJ161" s="204"/>
      <c r="FK161" s="204"/>
      <c r="FL161" s="204"/>
      <c r="FM161" s="204"/>
      <c r="FN161" s="204"/>
      <c r="FO161" s="204"/>
      <c r="FP161" s="204"/>
      <c r="FQ161" s="204"/>
      <c r="FR161" s="204"/>
      <c r="FS161" s="204"/>
      <c r="FT161" s="204"/>
      <c r="FU161" s="204"/>
      <c r="FV161" s="204"/>
      <c r="FW161" s="204"/>
      <c r="FX161" s="204"/>
      <c r="FY161" s="204"/>
      <c r="FZ161" s="204"/>
      <c r="GA161" s="204"/>
      <c r="GB161" s="204"/>
      <c r="GC161" s="204"/>
      <c r="GD161" s="204"/>
      <c r="GE161" s="204"/>
      <c r="GF161" s="204"/>
      <c r="GG161" s="204"/>
      <c r="GH161" s="204"/>
      <c r="GI161" s="204"/>
      <c r="GJ161" s="204"/>
      <c r="GK161" s="204"/>
      <c r="GL161" s="204"/>
      <c r="GM161" s="204"/>
      <c r="GN161" s="204"/>
      <c r="GO161" s="204"/>
      <c r="GP161" s="204"/>
      <c r="GQ161" s="204"/>
      <c r="GR161" s="204"/>
      <c r="GS161" s="204"/>
      <c r="GT161" s="204"/>
      <c r="GU161" s="204"/>
      <c r="GV161" s="204"/>
      <c r="GW161" s="204"/>
      <c r="GX161" s="204"/>
      <c r="GY161" s="204"/>
      <c r="GZ161" s="204"/>
      <c r="HA161" s="204"/>
      <c r="HB161" s="204"/>
      <c r="HC161" s="204"/>
      <c r="HD161" s="204"/>
      <c r="HE161" s="204"/>
      <c r="HF161" s="204"/>
      <c r="HG161" s="204"/>
      <c r="HH161" s="204"/>
      <c r="HI161" s="204"/>
      <c r="HJ161" s="204"/>
      <c r="HK161" s="204"/>
      <c r="HL161" s="204"/>
      <c r="HM161" s="204"/>
      <c r="HN161" s="204"/>
      <c r="HO161" s="204"/>
      <c r="HP161" s="204"/>
      <c r="HQ161" s="204"/>
      <c r="HR161" s="204"/>
      <c r="HS161" s="204"/>
      <c r="HT161" s="204"/>
      <c r="HU161" s="204"/>
    </row>
    <row r="162" spans="1:229" ht="12" customHeight="1" x14ac:dyDescent="0.25">
      <c r="A162" s="218"/>
      <c r="B162" s="218"/>
      <c r="C162" s="218"/>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c r="AA162" s="218"/>
      <c r="AB162" s="218"/>
      <c r="AC162" s="218"/>
      <c r="AD162" s="218"/>
      <c r="AE162" s="218"/>
      <c r="AF162" s="218"/>
      <c r="AG162" s="218"/>
      <c r="AH162" s="218"/>
      <c r="AI162" s="218"/>
      <c r="AJ162" s="218"/>
      <c r="AK162" s="218"/>
      <c r="AL162" s="218"/>
      <c r="AM162" s="218"/>
      <c r="AN162" s="218"/>
      <c r="AO162" s="218"/>
      <c r="AP162" s="218"/>
      <c r="AQ162" s="218"/>
      <c r="AR162" s="218"/>
      <c r="AS162" s="218"/>
      <c r="AT162" s="218"/>
      <c r="AU162" s="218"/>
      <c r="AV162" s="203"/>
      <c r="AW162" s="203"/>
      <c r="AX162" s="203"/>
      <c r="AY162" s="203"/>
      <c r="AZ162" s="203"/>
      <c r="BA162" s="203"/>
      <c r="BB162" s="203"/>
      <c r="BC162" s="203"/>
      <c r="BD162" s="203"/>
      <c r="BE162" s="203"/>
      <c r="BF162" s="203"/>
      <c r="BG162" s="203"/>
      <c r="BH162" s="204"/>
      <c r="BI162" s="204"/>
      <c r="BJ162" s="204"/>
      <c r="BK162" s="204"/>
      <c r="BL162" s="204"/>
      <c r="BM162" s="204"/>
      <c r="BN162" s="204"/>
      <c r="BO162" s="204"/>
      <c r="BP162" s="204"/>
      <c r="BQ162" s="204"/>
      <c r="BR162" s="204"/>
      <c r="BS162" s="204"/>
      <c r="BT162" s="204"/>
      <c r="BU162" s="204"/>
      <c r="BV162" s="204"/>
      <c r="BW162" s="204"/>
      <c r="BX162" s="204"/>
      <c r="BY162" s="204"/>
      <c r="BZ162" s="204"/>
      <c r="CA162" s="204"/>
      <c r="CB162" s="204"/>
      <c r="CC162" s="204"/>
      <c r="CD162" s="204"/>
      <c r="CE162" s="204"/>
      <c r="CF162" s="204"/>
      <c r="CG162" s="204"/>
      <c r="CH162" s="204"/>
      <c r="CI162" s="204"/>
      <c r="CJ162" s="204"/>
      <c r="CK162" s="204"/>
      <c r="CL162" s="204"/>
      <c r="CM162" s="204"/>
      <c r="CN162" s="204"/>
      <c r="CO162" s="204"/>
      <c r="CP162" s="204"/>
      <c r="CQ162" s="204"/>
      <c r="CR162" s="204"/>
      <c r="CS162" s="204"/>
      <c r="CT162" s="204"/>
      <c r="CU162" s="204"/>
      <c r="CV162" s="204"/>
      <c r="CW162" s="204"/>
      <c r="CX162" s="204"/>
      <c r="CY162" s="204"/>
      <c r="CZ162" s="204"/>
      <c r="DA162" s="204"/>
      <c r="DB162" s="204"/>
      <c r="DC162" s="204"/>
      <c r="DD162" s="204"/>
      <c r="DE162" s="204"/>
      <c r="DF162" s="204"/>
      <c r="DG162" s="204"/>
      <c r="DH162" s="204"/>
      <c r="DI162" s="204"/>
      <c r="DJ162" s="204"/>
      <c r="DK162" s="204"/>
      <c r="DL162" s="204"/>
      <c r="DM162" s="204"/>
      <c r="DN162" s="204"/>
      <c r="DO162" s="204"/>
      <c r="DP162" s="204"/>
      <c r="DQ162" s="204"/>
      <c r="DR162" s="204"/>
      <c r="DS162" s="204"/>
      <c r="DT162" s="204"/>
      <c r="DU162" s="204"/>
      <c r="DV162" s="204"/>
      <c r="DW162" s="204"/>
      <c r="DX162" s="204"/>
      <c r="DY162" s="204"/>
      <c r="DZ162" s="204"/>
      <c r="EA162" s="204"/>
      <c r="EB162" s="204"/>
      <c r="EC162" s="204"/>
      <c r="ED162" s="204"/>
      <c r="EE162" s="204"/>
      <c r="EF162" s="204"/>
      <c r="EG162" s="204"/>
      <c r="EH162" s="204"/>
      <c r="EI162" s="204"/>
      <c r="EJ162" s="204"/>
      <c r="EK162" s="204"/>
      <c r="EL162" s="204"/>
      <c r="EM162" s="204"/>
      <c r="EN162" s="204"/>
      <c r="EO162" s="204"/>
      <c r="EP162" s="204"/>
      <c r="EQ162" s="204"/>
      <c r="ER162" s="204"/>
      <c r="ES162" s="204"/>
      <c r="ET162" s="204"/>
      <c r="EU162" s="204"/>
      <c r="EV162" s="204"/>
      <c r="EW162" s="204"/>
      <c r="EX162" s="204"/>
      <c r="EY162" s="204"/>
      <c r="EZ162" s="204"/>
      <c r="FA162" s="204"/>
      <c r="FB162" s="204"/>
      <c r="FC162" s="204"/>
      <c r="FD162" s="204"/>
      <c r="FE162" s="204"/>
      <c r="FF162" s="204"/>
      <c r="FG162" s="204"/>
      <c r="FH162" s="204"/>
      <c r="FI162" s="204"/>
      <c r="FJ162" s="204"/>
      <c r="FK162" s="204"/>
      <c r="FL162" s="204"/>
      <c r="FM162" s="204"/>
      <c r="FN162" s="204"/>
      <c r="FO162" s="204"/>
      <c r="FP162" s="204"/>
      <c r="FQ162" s="204"/>
      <c r="FR162" s="204"/>
      <c r="FS162" s="204"/>
      <c r="FT162" s="204"/>
      <c r="FU162" s="204"/>
      <c r="FV162" s="204"/>
      <c r="FW162" s="204"/>
      <c r="FX162" s="204"/>
      <c r="FY162" s="204"/>
      <c r="FZ162" s="204"/>
      <c r="GA162" s="204"/>
      <c r="GB162" s="204"/>
      <c r="GC162" s="204"/>
      <c r="GD162" s="204"/>
      <c r="GE162" s="204"/>
      <c r="GF162" s="204"/>
      <c r="GG162" s="204"/>
      <c r="GH162" s="204"/>
      <c r="GI162" s="204"/>
      <c r="GJ162" s="204"/>
      <c r="GK162" s="204"/>
      <c r="GL162" s="204"/>
      <c r="GM162" s="204"/>
      <c r="GN162" s="204"/>
      <c r="GO162" s="204"/>
      <c r="GP162" s="204"/>
      <c r="GQ162" s="204"/>
      <c r="GR162" s="204"/>
      <c r="GS162" s="204"/>
      <c r="GT162" s="204"/>
      <c r="GU162" s="204"/>
      <c r="GV162" s="204"/>
      <c r="GW162" s="204"/>
      <c r="GX162" s="204"/>
      <c r="GY162" s="204"/>
      <c r="GZ162" s="204"/>
      <c r="HA162" s="204"/>
      <c r="HB162" s="204"/>
      <c r="HC162" s="204"/>
      <c r="HD162" s="204"/>
      <c r="HE162" s="204"/>
      <c r="HF162" s="204"/>
      <c r="HG162" s="204"/>
      <c r="HH162" s="204"/>
      <c r="HI162" s="204"/>
      <c r="HJ162" s="204"/>
      <c r="HK162" s="204"/>
      <c r="HL162" s="204"/>
      <c r="HM162" s="204"/>
      <c r="HN162" s="204"/>
      <c r="HO162" s="204"/>
      <c r="HP162" s="204"/>
      <c r="HQ162" s="204"/>
      <c r="HR162" s="204"/>
      <c r="HS162" s="204"/>
      <c r="HT162" s="204"/>
      <c r="HU162" s="204"/>
    </row>
    <row r="163" spans="1:229" ht="12" customHeight="1" x14ac:dyDescent="0.25">
      <c r="A163" s="218"/>
      <c r="B163" s="218"/>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c r="AR163" s="218"/>
      <c r="AS163" s="218"/>
      <c r="AT163" s="218"/>
      <c r="AU163" s="218"/>
      <c r="AV163" s="203"/>
      <c r="AW163" s="203"/>
      <c r="AX163" s="203"/>
      <c r="AY163" s="203"/>
      <c r="AZ163" s="203"/>
      <c r="BA163" s="203"/>
      <c r="BB163" s="203"/>
      <c r="BC163" s="203"/>
      <c r="BD163" s="203"/>
      <c r="BE163" s="203"/>
      <c r="BF163" s="203"/>
      <c r="BG163" s="203"/>
      <c r="BH163" s="204"/>
      <c r="BI163" s="204"/>
      <c r="BJ163" s="204"/>
      <c r="BK163" s="204"/>
      <c r="BL163" s="204"/>
      <c r="BM163" s="204"/>
      <c r="BN163" s="204"/>
      <c r="BO163" s="204"/>
      <c r="BP163" s="204"/>
      <c r="BQ163" s="204"/>
      <c r="BR163" s="204"/>
      <c r="BS163" s="204"/>
      <c r="BT163" s="204"/>
      <c r="BU163" s="204"/>
      <c r="BV163" s="204"/>
      <c r="BW163" s="204"/>
      <c r="BX163" s="204"/>
      <c r="BY163" s="204"/>
      <c r="BZ163" s="204"/>
      <c r="CA163" s="204"/>
      <c r="CB163" s="204"/>
      <c r="CC163" s="204"/>
      <c r="CD163" s="204"/>
      <c r="CE163" s="204"/>
      <c r="CF163" s="204"/>
      <c r="CG163" s="204"/>
      <c r="CH163" s="204"/>
      <c r="CI163" s="204"/>
      <c r="CJ163" s="204"/>
      <c r="CK163" s="204"/>
      <c r="CL163" s="204"/>
      <c r="CM163" s="204"/>
      <c r="CN163" s="204"/>
      <c r="CO163" s="204"/>
      <c r="CP163" s="204"/>
      <c r="CQ163" s="204"/>
      <c r="CR163" s="204"/>
      <c r="CS163" s="204"/>
      <c r="CT163" s="204"/>
      <c r="CU163" s="204"/>
      <c r="CV163" s="204"/>
      <c r="CW163" s="204"/>
      <c r="CX163" s="204"/>
      <c r="CY163" s="204"/>
      <c r="CZ163" s="204"/>
      <c r="DA163" s="204"/>
      <c r="DB163" s="204"/>
      <c r="DC163" s="204"/>
      <c r="DD163" s="204"/>
      <c r="DE163" s="204"/>
      <c r="DF163" s="204"/>
      <c r="DG163" s="204"/>
      <c r="DH163" s="204"/>
      <c r="DI163" s="204"/>
      <c r="DJ163" s="204"/>
      <c r="DK163" s="204"/>
      <c r="DL163" s="204"/>
      <c r="DM163" s="204"/>
      <c r="DN163" s="204"/>
      <c r="DO163" s="204"/>
      <c r="DP163" s="204"/>
      <c r="DQ163" s="204"/>
      <c r="DR163" s="204"/>
      <c r="DS163" s="204"/>
      <c r="DT163" s="204"/>
      <c r="DU163" s="204"/>
      <c r="DV163" s="204"/>
      <c r="DW163" s="204"/>
      <c r="DX163" s="204"/>
      <c r="DY163" s="204"/>
      <c r="DZ163" s="204"/>
      <c r="EA163" s="204"/>
      <c r="EB163" s="204"/>
      <c r="EC163" s="204"/>
      <c r="ED163" s="204"/>
      <c r="EE163" s="204"/>
      <c r="EF163" s="204"/>
      <c r="EG163" s="204"/>
      <c r="EH163" s="204"/>
      <c r="EI163" s="204"/>
      <c r="EJ163" s="204"/>
      <c r="EK163" s="204"/>
      <c r="EL163" s="204"/>
      <c r="EM163" s="204"/>
      <c r="EN163" s="204"/>
      <c r="EO163" s="204"/>
      <c r="EP163" s="204"/>
      <c r="EQ163" s="204"/>
      <c r="ER163" s="204"/>
      <c r="ES163" s="204"/>
      <c r="ET163" s="204"/>
      <c r="EU163" s="204"/>
      <c r="EV163" s="204"/>
      <c r="EW163" s="204"/>
      <c r="EX163" s="204"/>
      <c r="EY163" s="204"/>
      <c r="EZ163" s="204"/>
      <c r="FA163" s="204"/>
      <c r="FB163" s="204"/>
      <c r="FC163" s="204"/>
      <c r="FD163" s="204"/>
      <c r="FE163" s="204"/>
      <c r="FF163" s="204"/>
      <c r="FG163" s="204"/>
      <c r="FH163" s="204"/>
      <c r="FI163" s="204"/>
      <c r="FJ163" s="204"/>
      <c r="FK163" s="204"/>
      <c r="FL163" s="204"/>
      <c r="FM163" s="204"/>
      <c r="FN163" s="204"/>
      <c r="FO163" s="204"/>
      <c r="FP163" s="204"/>
      <c r="FQ163" s="204"/>
      <c r="FR163" s="204"/>
      <c r="FS163" s="204"/>
      <c r="FT163" s="204"/>
      <c r="FU163" s="204"/>
      <c r="FV163" s="204"/>
      <c r="FW163" s="204"/>
      <c r="FX163" s="204"/>
      <c r="FY163" s="204"/>
      <c r="FZ163" s="204"/>
      <c r="GA163" s="204"/>
      <c r="GB163" s="204"/>
      <c r="GC163" s="204"/>
      <c r="GD163" s="204"/>
      <c r="GE163" s="204"/>
      <c r="GF163" s="204"/>
      <c r="GG163" s="204"/>
      <c r="GH163" s="204"/>
      <c r="GI163" s="204"/>
      <c r="GJ163" s="204"/>
      <c r="GK163" s="204"/>
      <c r="GL163" s="204"/>
      <c r="GM163" s="204"/>
      <c r="GN163" s="204"/>
      <c r="GO163" s="204"/>
      <c r="GP163" s="204"/>
      <c r="GQ163" s="204"/>
      <c r="GR163" s="204"/>
      <c r="GS163" s="204"/>
      <c r="GT163" s="204"/>
      <c r="GU163" s="204"/>
      <c r="GV163" s="204"/>
      <c r="GW163" s="204"/>
      <c r="GX163" s="204"/>
      <c r="GY163" s="204"/>
      <c r="GZ163" s="204"/>
      <c r="HA163" s="204"/>
      <c r="HB163" s="204"/>
      <c r="HC163" s="204"/>
      <c r="HD163" s="204"/>
      <c r="HE163" s="204"/>
      <c r="HF163" s="204"/>
      <c r="HG163" s="204"/>
      <c r="HH163" s="204"/>
      <c r="HI163" s="204"/>
      <c r="HJ163" s="204"/>
      <c r="HK163" s="204"/>
      <c r="HL163" s="204"/>
      <c r="HM163" s="204"/>
      <c r="HN163" s="204"/>
      <c r="HO163" s="204"/>
      <c r="HP163" s="204"/>
      <c r="HQ163" s="204"/>
      <c r="HR163" s="204"/>
      <c r="HS163" s="204"/>
      <c r="HT163" s="204"/>
      <c r="HU163" s="204"/>
    </row>
    <row r="164" spans="1:229" ht="12" customHeight="1" x14ac:dyDescent="0.25">
      <c r="A164" s="218"/>
      <c r="B164" s="218"/>
      <c r="C164" s="218"/>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c r="AA164" s="218"/>
      <c r="AB164" s="218"/>
      <c r="AC164" s="218"/>
      <c r="AD164" s="218"/>
      <c r="AE164" s="218"/>
      <c r="AF164" s="218"/>
      <c r="AG164" s="218"/>
      <c r="AH164" s="218"/>
      <c r="AI164" s="218"/>
      <c r="AJ164" s="218"/>
      <c r="AK164" s="218"/>
      <c r="AL164" s="218"/>
      <c r="AM164" s="218"/>
      <c r="AN164" s="218"/>
      <c r="AO164" s="218"/>
      <c r="AP164" s="218"/>
      <c r="AQ164" s="218"/>
      <c r="AR164" s="218"/>
      <c r="AS164" s="218"/>
      <c r="AT164" s="218"/>
      <c r="AU164" s="218"/>
      <c r="AV164" s="203"/>
      <c r="AW164" s="203"/>
      <c r="AX164" s="203"/>
      <c r="AY164" s="203"/>
      <c r="AZ164" s="203"/>
      <c r="BA164" s="203"/>
      <c r="BB164" s="203"/>
      <c r="BC164" s="203"/>
      <c r="BD164" s="203"/>
      <c r="BE164" s="203"/>
      <c r="BF164" s="203"/>
      <c r="BG164" s="203"/>
      <c r="BH164" s="204"/>
      <c r="BI164" s="204"/>
      <c r="BJ164" s="204"/>
      <c r="BK164" s="204"/>
      <c r="BL164" s="204"/>
      <c r="BM164" s="204"/>
      <c r="BN164" s="204"/>
      <c r="BO164" s="204"/>
      <c r="BP164" s="204"/>
      <c r="BQ164" s="204"/>
      <c r="BR164" s="204"/>
      <c r="BS164" s="204"/>
      <c r="BT164" s="204"/>
      <c r="BU164" s="204"/>
      <c r="BV164" s="204"/>
      <c r="BW164" s="204"/>
      <c r="BX164" s="204"/>
      <c r="BY164" s="204"/>
      <c r="BZ164" s="204"/>
      <c r="CA164" s="204"/>
      <c r="CB164" s="204"/>
      <c r="CC164" s="204"/>
      <c r="CD164" s="204"/>
      <c r="CE164" s="204"/>
      <c r="CF164" s="204"/>
      <c r="CG164" s="204"/>
      <c r="CH164" s="204"/>
      <c r="CI164" s="204"/>
      <c r="CJ164" s="204"/>
      <c r="CK164" s="204"/>
      <c r="CL164" s="204"/>
      <c r="CM164" s="204"/>
      <c r="CN164" s="204"/>
      <c r="CO164" s="204"/>
      <c r="CP164" s="204"/>
      <c r="CQ164" s="204"/>
      <c r="CR164" s="204"/>
      <c r="CS164" s="204"/>
      <c r="CT164" s="204"/>
      <c r="CU164" s="204"/>
      <c r="CV164" s="204"/>
      <c r="CW164" s="204"/>
      <c r="CX164" s="204"/>
      <c r="CY164" s="204"/>
      <c r="CZ164" s="204"/>
      <c r="DA164" s="204"/>
      <c r="DB164" s="204"/>
      <c r="DC164" s="204"/>
      <c r="DD164" s="204"/>
      <c r="DE164" s="204"/>
      <c r="DF164" s="204"/>
      <c r="DG164" s="204"/>
      <c r="DH164" s="204"/>
      <c r="DI164" s="204"/>
      <c r="DJ164" s="204"/>
      <c r="DK164" s="204"/>
      <c r="DL164" s="204"/>
      <c r="DM164" s="204"/>
      <c r="DN164" s="204"/>
      <c r="DO164" s="204"/>
      <c r="DP164" s="204"/>
      <c r="DQ164" s="204"/>
      <c r="DR164" s="204"/>
      <c r="DS164" s="204"/>
      <c r="DT164" s="204"/>
      <c r="DU164" s="204"/>
      <c r="DV164" s="204"/>
      <c r="DW164" s="204"/>
      <c r="DX164" s="204"/>
      <c r="DY164" s="204"/>
      <c r="DZ164" s="204"/>
      <c r="EA164" s="204"/>
      <c r="EB164" s="204"/>
      <c r="EC164" s="204"/>
      <c r="ED164" s="204"/>
      <c r="EE164" s="204"/>
      <c r="EF164" s="204"/>
      <c r="EG164" s="204"/>
      <c r="EH164" s="204"/>
      <c r="EI164" s="204"/>
      <c r="EJ164" s="204"/>
      <c r="EK164" s="204"/>
      <c r="EL164" s="204"/>
      <c r="EM164" s="204"/>
      <c r="EN164" s="204"/>
      <c r="EO164" s="204"/>
      <c r="EP164" s="204"/>
      <c r="EQ164" s="204"/>
      <c r="ER164" s="204"/>
      <c r="ES164" s="204"/>
      <c r="ET164" s="204"/>
      <c r="EU164" s="204"/>
      <c r="EV164" s="204"/>
      <c r="EW164" s="204"/>
      <c r="EX164" s="204"/>
      <c r="EY164" s="204"/>
      <c r="EZ164" s="204"/>
      <c r="FA164" s="204"/>
      <c r="FB164" s="204"/>
      <c r="FC164" s="204"/>
      <c r="FD164" s="204"/>
      <c r="FE164" s="204"/>
      <c r="FF164" s="204"/>
      <c r="FG164" s="204"/>
      <c r="FH164" s="204"/>
      <c r="FI164" s="204"/>
      <c r="FJ164" s="204"/>
      <c r="FK164" s="204"/>
      <c r="FL164" s="204"/>
      <c r="FM164" s="204"/>
      <c r="FN164" s="204"/>
      <c r="FO164" s="204"/>
      <c r="FP164" s="204"/>
      <c r="FQ164" s="204"/>
      <c r="FR164" s="204"/>
      <c r="FS164" s="204"/>
      <c r="FT164" s="204"/>
      <c r="FU164" s="204"/>
      <c r="FV164" s="204"/>
      <c r="FW164" s="204"/>
      <c r="FX164" s="204"/>
      <c r="FY164" s="204"/>
      <c r="FZ164" s="204"/>
      <c r="GA164" s="204"/>
      <c r="GB164" s="204"/>
      <c r="GC164" s="204"/>
      <c r="GD164" s="204"/>
      <c r="GE164" s="204"/>
      <c r="GF164" s="204"/>
      <c r="GG164" s="204"/>
      <c r="GH164" s="204"/>
      <c r="GI164" s="204"/>
      <c r="GJ164" s="204"/>
      <c r="GK164" s="204"/>
      <c r="GL164" s="204"/>
      <c r="GM164" s="204"/>
      <c r="GN164" s="204"/>
      <c r="GO164" s="204"/>
      <c r="GP164" s="204"/>
      <c r="GQ164" s="204"/>
      <c r="GR164" s="204"/>
      <c r="GS164" s="204"/>
      <c r="GT164" s="204"/>
      <c r="GU164" s="204"/>
      <c r="GV164" s="204"/>
      <c r="GW164" s="204"/>
      <c r="GX164" s="204"/>
      <c r="GY164" s="204"/>
      <c r="GZ164" s="204"/>
      <c r="HA164" s="204"/>
      <c r="HB164" s="204"/>
      <c r="HC164" s="204"/>
      <c r="HD164" s="204"/>
      <c r="HE164" s="204"/>
      <c r="HF164" s="204"/>
      <c r="HG164" s="204"/>
      <c r="HH164" s="204"/>
      <c r="HI164" s="204"/>
      <c r="HJ164" s="204"/>
      <c r="HK164" s="204"/>
      <c r="HL164" s="204"/>
      <c r="HM164" s="204"/>
      <c r="HN164" s="204"/>
      <c r="HO164" s="204"/>
      <c r="HP164" s="204"/>
      <c r="HQ164" s="204"/>
      <c r="HR164" s="204"/>
      <c r="HS164" s="204"/>
      <c r="HT164" s="204"/>
      <c r="HU164" s="204"/>
    </row>
    <row r="165" spans="1:229" ht="12" customHeight="1" x14ac:dyDescent="0.25">
      <c r="A165" s="218"/>
      <c r="B165" s="218"/>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c r="AA165" s="218"/>
      <c r="AB165" s="218"/>
      <c r="AC165" s="218"/>
      <c r="AD165" s="218"/>
      <c r="AE165" s="218"/>
      <c r="AF165" s="218"/>
      <c r="AG165" s="218"/>
      <c r="AH165" s="218"/>
      <c r="AI165" s="218"/>
      <c r="AJ165" s="218"/>
      <c r="AK165" s="218"/>
      <c r="AL165" s="218"/>
      <c r="AM165" s="218"/>
      <c r="AN165" s="218"/>
      <c r="AO165" s="218"/>
      <c r="AP165" s="218"/>
      <c r="AQ165" s="218"/>
      <c r="AR165" s="218"/>
      <c r="AS165" s="218"/>
      <c r="AT165" s="218"/>
      <c r="AU165" s="218"/>
      <c r="AV165" s="203"/>
      <c r="AW165" s="203"/>
      <c r="AX165" s="203"/>
      <c r="AY165" s="203"/>
      <c r="AZ165" s="203"/>
      <c r="BA165" s="203"/>
      <c r="BB165" s="203"/>
      <c r="BC165" s="203"/>
      <c r="BD165" s="203"/>
      <c r="BE165" s="203"/>
      <c r="BF165" s="203"/>
      <c r="BG165" s="203"/>
      <c r="BH165" s="204"/>
      <c r="BI165" s="204"/>
      <c r="BJ165" s="204"/>
      <c r="BK165" s="204"/>
      <c r="BL165" s="204"/>
      <c r="BM165" s="204"/>
      <c r="BN165" s="204"/>
      <c r="BO165" s="204"/>
      <c r="BP165" s="204"/>
      <c r="BQ165" s="204"/>
      <c r="BR165" s="204"/>
      <c r="BS165" s="204"/>
      <c r="BT165" s="204"/>
      <c r="BU165" s="204"/>
      <c r="BV165" s="204"/>
      <c r="BW165" s="204"/>
      <c r="BX165" s="204"/>
      <c r="BY165" s="204"/>
      <c r="BZ165" s="204"/>
      <c r="CA165" s="204"/>
      <c r="CB165" s="204"/>
      <c r="CC165" s="204"/>
      <c r="CD165" s="204"/>
      <c r="CE165" s="204"/>
      <c r="CF165" s="204"/>
      <c r="CG165" s="204"/>
      <c r="CH165" s="204"/>
      <c r="CI165" s="204"/>
      <c r="CJ165" s="204"/>
      <c r="CK165" s="204"/>
      <c r="CL165" s="204"/>
      <c r="CM165" s="204"/>
      <c r="CN165" s="204"/>
      <c r="CO165" s="204"/>
      <c r="CP165" s="204"/>
      <c r="CQ165" s="204"/>
      <c r="CR165" s="204"/>
      <c r="CS165" s="204"/>
      <c r="CT165" s="204"/>
      <c r="CU165" s="204"/>
      <c r="CV165" s="204"/>
      <c r="CW165" s="204"/>
      <c r="CX165" s="204"/>
      <c r="CY165" s="204"/>
      <c r="CZ165" s="204"/>
      <c r="DA165" s="204"/>
      <c r="DB165" s="204"/>
      <c r="DC165" s="204"/>
      <c r="DD165" s="204"/>
      <c r="DE165" s="204"/>
      <c r="DF165" s="204"/>
      <c r="DG165" s="204"/>
      <c r="DH165" s="204"/>
      <c r="DI165" s="204"/>
      <c r="DJ165" s="204"/>
      <c r="DK165" s="204"/>
      <c r="DL165" s="204"/>
      <c r="DM165" s="204"/>
      <c r="DN165" s="204"/>
      <c r="DO165" s="204"/>
      <c r="DP165" s="204"/>
      <c r="DQ165" s="204"/>
      <c r="DR165" s="204"/>
      <c r="DS165" s="204"/>
      <c r="DT165" s="204"/>
      <c r="DU165" s="204"/>
      <c r="DV165" s="204"/>
      <c r="DW165" s="204"/>
      <c r="DX165" s="204"/>
      <c r="DY165" s="204"/>
      <c r="DZ165" s="204"/>
      <c r="EA165" s="204"/>
      <c r="EB165" s="204"/>
      <c r="EC165" s="204"/>
      <c r="ED165" s="204"/>
      <c r="EE165" s="204"/>
      <c r="EF165" s="204"/>
      <c r="EG165" s="204"/>
      <c r="EH165" s="204"/>
      <c r="EI165" s="204"/>
      <c r="EJ165" s="204"/>
      <c r="EK165" s="204"/>
      <c r="EL165" s="204"/>
      <c r="EM165" s="204"/>
      <c r="EN165" s="204"/>
      <c r="EO165" s="204"/>
      <c r="EP165" s="204"/>
      <c r="EQ165" s="204"/>
      <c r="ER165" s="204"/>
      <c r="ES165" s="204"/>
      <c r="ET165" s="204"/>
      <c r="EU165" s="204"/>
      <c r="EV165" s="204"/>
      <c r="EW165" s="204"/>
      <c r="EX165" s="204"/>
      <c r="EY165" s="204"/>
      <c r="EZ165" s="204"/>
      <c r="FA165" s="204"/>
      <c r="FB165" s="204"/>
      <c r="FC165" s="204"/>
      <c r="FD165" s="204"/>
      <c r="FE165" s="204"/>
      <c r="FF165" s="204"/>
      <c r="FG165" s="204"/>
      <c r="FH165" s="204"/>
      <c r="FI165" s="204"/>
      <c r="FJ165" s="204"/>
      <c r="FK165" s="204"/>
      <c r="FL165" s="204"/>
      <c r="FM165" s="204"/>
      <c r="FN165" s="204"/>
      <c r="FO165" s="204"/>
      <c r="FP165" s="204"/>
      <c r="FQ165" s="204"/>
      <c r="FR165" s="204"/>
      <c r="FS165" s="204"/>
      <c r="FT165" s="204"/>
      <c r="FU165" s="204"/>
      <c r="FV165" s="204"/>
      <c r="FW165" s="204"/>
      <c r="FX165" s="204"/>
      <c r="FY165" s="204"/>
      <c r="FZ165" s="204"/>
      <c r="GA165" s="204"/>
      <c r="GB165" s="204"/>
      <c r="GC165" s="204"/>
      <c r="GD165" s="204"/>
      <c r="GE165" s="204"/>
      <c r="GF165" s="204"/>
      <c r="GG165" s="204"/>
      <c r="GH165" s="204"/>
      <c r="GI165" s="204"/>
      <c r="GJ165" s="204"/>
      <c r="GK165" s="204"/>
      <c r="GL165" s="204"/>
      <c r="GM165" s="204"/>
      <c r="GN165" s="204"/>
      <c r="GO165" s="204"/>
      <c r="GP165" s="204"/>
      <c r="GQ165" s="204"/>
      <c r="GR165" s="204"/>
      <c r="GS165" s="204"/>
      <c r="GT165" s="204"/>
      <c r="GU165" s="204"/>
      <c r="GV165" s="204"/>
      <c r="GW165" s="204"/>
      <c r="GX165" s="204"/>
      <c r="GY165" s="204"/>
      <c r="GZ165" s="204"/>
      <c r="HA165" s="204"/>
      <c r="HB165" s="204"/>
      <c r="HC165" s="204"/>
      <c r="HD165" s="204"/>
      <c r="HE165" s="204"/>
      <c r="HF165" s="204"/>
      <c r="HG165" s="204"/>
      <c r="HH165" s="204"/>
      <c r="HI165" s="204"/>
      <c r="HJ165" s="204"/>
      <c r="HK165" s="204"/>
      <c r="HL165" s="204"/>
      <c r="HM165" s="204"/>
      <c r="HN165" s="204"/>
      <c r="HO165" s="204"/>
      <c r="HP165" s="204"/>
      <c r="HQ165" s="204"/>
      <c r="HR165" s="204"/>
      <c r="HS165" s="204"/>
      <c r="HT165" s="204"/>
      <c r="HU165" s="204"/>
    </row>
    <row r="166" spans="1:229" ht="12" customHeight="1" x14ac:dyDescent="0.25">
      <c r="A166" s="218"/>
      <c r="B166" s="218"/>
      <c r="C166" s="218"/>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c r="AA166" s="218"/>
      <c r="AB166" s="218"/>
      <c r="AC166" s="218"/>
      <c r="AD166" s="218"/>
      <c r="AE166" s="218"/>
      <c r="AF166" s="218"/>
      <c r="AG166" s="218"/>
      <c r="AH166" s="218"/>
      <c r="AI166" s="218"/>
      <c r="AJ166" s="218"/>
      <c r="AK166" s="218"/>
      <c r="AL166" s="218"/>
      <c r="AM166" s="218"/>
      <c r="AN166" s="218"/>
      <c r="AO166" s="218"/>
      <c r="AP166" s="218"/>
      <c r="AQ166" s="218"/>
      <c r="AR166" s="218"/>
      <c r="AS166" s="218"/>
      <c r="AT166" s="218"/>
      <c r="AU166" s="218"/>
      <c r="AV166" s="203"/>
      <c r="AW166" s="203"/>
      <c r="AX166" s="203"/>
      <c r="AY166" s="203"/>
      <c r="AZ166" s="203"/>
      <c r="BA166" s="203"/>
      <c r="BB166" s="203"/>
      <c r="BC166" s="203"/>
      <c r="BD166" s="203"/>
      <c r="BE166" s="203"/>
      <c r="BF166" s="203"/>
      <c r="BG166" s="203"/>
      <c r="BH166" s="204"/>
      <c r="BI166" s="204"/>
      <c r="BJ166" s="204"/>
      <c r="BK166" s="204"/>
      <c r="BL166" s="204"/>
      <c r="BM166" s="204"/>
      <c r="BN166" s="204"/>
      <c r="BO166" s="204"/>
      <c r="BP166" s="204"/>
      <c r="BQ166" s="204"/>
      <c r="BR166" s="204"/>
      <c r="BS166" s="204"/>
      <c r="BT166" s="204"/>
      <c r="BU166" s="204"/>
      <c r="BV166" s="204"/>
      <c r="BW166" s="204"/>
      <c r="BX166" s="204"/>
      <c r="BY166" s="204"/>
      <c r="BZ166" s="204"/>
      <c r="CA166" s="204"/>
      <c r="CB166" s="204"/>
      <c r="CC166" s="204"/>
      <c r="CD166" s="204"/>
      <c r="CE166" s="204"/>
      <c r="CF166" s="204"/>
      <c r="CG166" s="204"/>
      <c r="CH166" s="204"/>
      <c r="CI166" s="204"/>
      <c r="CJ166" s="204"/>
      <c r="CK166" s="204"/>
      <c r="CL166" s="204"/>
      <c r="CM166" s="204"/>
      <c r="CN166" s="204"/>
      <c r="CO166" s="204"/>
      <c r="CP166" s="204"/>
      <c r="CQ166" s="204"/>
      <c r="CR166" s="204"/>
      <c r="CS166" s="204"/>
      <c r="CT166" s="204"/>
      <c r="CU166" s="204"/>
      <c r="CV166" s="204"/>
      <c r="CW166" s="204"/>
      <c r="CX166" s="204"/>
      <c r="CY166" s="204"/>
      <c r="CZ166" s="204"/>
      <c r="DA166" s="204"/>
      <c r="DB166" s="204"/>
      <c r="DC166" s="204"/>
      <c r="DD166" s="204"/>
      <c r="DE166" s="204"/>
      <c r="DF166" s="204"/>
      <c r="DG166" s="204"/>
      <c r="DH166" s="204"/>
      <c r="DI166" s="204"/>
      <c r="DJ166" s="204"/>
      <c r="DK166" s="204"/>
      <c r="DL166" s="204"/>
      <c r="DM166" s="204"/>
      <c r="DN166" s="204"/>
      <c r="DO166" s="204"/>
      <c r="DP166" s="204"/>
      <c r="DQ166" s="204"/>
      <c r="DR166" s="204"/>
      <c r="DS166" s="204"/>
      <c r="DT166" s="204"/>
      <c r="DU166" s="204"/>
      <c r="DV166" s="204"/>
      <c r="DW166" s="204"/>
      <c r="DX166" s="204"/>
      <c r="DY166" s="204"/>
      <c r="DZ166" s="204"/>
      <c r="EA166" s="204"/>
      <c r="EB166" s="204"/>
      <c r="EC166" s="204"/>
      <c r="ED166" s="204"/>
      <c r="EE166" s="204"/>
      <c r="EF166" s="204"/>
      <c r="EG166" s="204"/>
      <c r="EH166" s="204"/>
      <c r="EI166" s="204"/>
      <c r="EJ166" s="204"/>
      <c r="EK166" s="204"/>
      <c r="EL166" s="204"/>
      <c r="EM166" s="204"/>
      <c r="EN166" s="204"/>
      <c r="EO166" s="204"/>
      <c r="EP166" s="204"/>
      <c r="EQ166" s="204"/>
      <c r="ER166" s="204"/>
      <c r="ES166" s="204"/>
      <c r="ET166" s="204"/>
      <c r="EU166" s="204"/>
      <c r="EV166" s="204"/>
      <c r="EW166" s="204"/>
      <c r="EX166" s="204"/>
      <c r="EY166" s="204"/>
      <c r="EZ166" s="204"/>
      <c r="FA166" s="204"/>
      <c r="FB166" s="204"/>
      <c r="FC166" s="204"/>
      <c r="FD166" s="204"/>
      <c r="FE166" s="204"/>
      <c r="FF166" s="204"/>
      <c r="FG166" s="204"/>
      <c r="FH166" s="204"/>
      <c r="FI166" s="204"/>
      <c r="FJ166" s="204"/>
      <c r="FK166" s="204"/>
      <c r="FL166" s="204"/>
      <c r="FM166" s="204"/>
      <c r="FN166" s="204"/>
      <c r="FO166" s="204"/>
      <c r="FP166" s="204"/>
      <c r="FQ166" s="204"/>
      <c r="FR166" s="204"/>
      <c r="FS166" s="204"/>
      <c r="FT166" s="204"/>
      <c r="FU166" s="204"/>
      <c r="FV166" s="204"/>
      <c r="FW166" s="204"/>
      <c r="FX166" s="204"/>
      <c r="FY166" s="204"/>
      <c r="FZ166" s="204"/>
      <c r="GA166" s="204"/>
      <c r="GB166" s="204"/>
      <c r="GC166" s="204"/>
      <c r="GD166" s="204"/>
      <c r="GE166" s="204"/>
      <c r="GF166" s="204"/>
      <c r="GG166" s="204"/>
      <c r="GH166" s="204"/>
      <c r="GI166" s="204"/>
      <c r="GJ166" s="204"/>
      <c r="GK166" s="204"/>
      <c r="GL166" s="204"/>
      <c r="GM166" s="204"/>
      <c r="GN166" s="204"/>
      <c r="GO166" s="204"/>
      <c r="GP166" s="204"/>
      <c r="GQ166" s="204"/>
      <c r="GR166" s="204"/>
      <c r="GS166" s="204"/>
      <c r="GT166" s="204"/>
      <c r="GU166" s="204"/>
      <c r="GV166" s="204"/>
      <c r="GW166" s="204"/>
      <c r="GX166" s="204"/>
      <c r="GY166" s="204"/>
      <c r="GZ166" s="204"/>
      <c r="HA166" s="204"/>
      <c r="HB166" s="204"/>
      <c r="HC166" s="204"/>
      <c r="HD166" s="204"/>
      <c r="HE166" s="204"/>
      <c r="HF166" s="204"/>
      <c r="HG166" s="204"/>
      <c r="HH166" s="204"/>
      <c r="HI166" s="204"/>
      <c r="HJ166" s="204"/>
      <c r="HK166" s="204"/>
      <c r="HL166" s="204"/>
      <c r="HM166" s="204"/>
      <c r="HN166" s="204"/>
      <c r="HO166" s="204"/>
      <c r="HP166" s="204"/>
      <c r="HQ166" s="204"/>
      <c r="HR166" s="204"/>
      <c r="HS166" s="204"/>
      <c r="HT166" s="204"/>
      <c r="HU166" s="204"/>
    </row>
    <row r="167" spans="1:229" ht="12" customHeight="1" x14ac:dyDescent="0.25">
      <c r="A167" s="218"/>
      <c r="B167" s="218"/>
      <c r="C167" s="218"/>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c r="AA167" s="218"/>
      <c r="AB167" s="218"/>
      <c r="AC167" s="218"/>
      <c r="AD167" s="218"/>
      <c r="AE167" s="218"/>
      <c r="AF167" s="218"/>
      <c r="AG167" s="218"/>
      <c r="AH167" s="218"/>
      <c r="AI167" s="218"/>
      <c r="AJ167" s="218"/>
      <c r="AK167" s="218"/>
      <c r="AL167" s="218"/>
      <c r="AM167" s="218"/>
      <c r="AN167" s="218"/>
      <c r="AO167" s="218"/>
      <c r="AP167" s="218"/>
      <c r="AQ167" s="218"/>
      <c r="AR167" s="218"/>
      <c r="AS167" s="218"/>
      <c r="AT167" s="218"/>
      <c r="AU167" s="218"/>
      <c r="AV167" s="203"/>
      <c r="AW167" s="203"/>
      <c r="AX167" s="203"/>
      <c r="AY167" s="203"/>
      <c r="AZ167" s="203"/>
      <c r="BA167" s="203"/>
      <c r="BB167" s="203"/>
      <c r="BC167" s="203"/>
      <c r="BD167" s="203"/>
      <c r="BE167" s="203"/>
      <c r="BF167" s="203"/>
      <c r="BG167" s="203"/>
      <c r="BH167" s="204"/>
      <c r="BI167" s="204"/>
      <c r="BJ167" s="204"/>
      <c r="BK167" s="204"/>
      <c r="BL167" s="204"/>
      <c r="BM167" s="204"/>
      <c r="BN167" s="204"/>
      <c r="BO167" s="204"/>
      <c r="BP167" s="204"/>
      <c r="BQ167" s="204"/>
      <c r="BR167" s="204"/>
      <c r="BS167" s="204"/>
      <c r="BT167" s="204"/>
      <c r="BU167" s="204"/>
      <c r="BV167" s="204"/>
      <c r="BW167" s="204"/>
      <c r="BX167" s="204"/>
      <c r="BY167" s="204"/>
      <c r="BZ167" s="204"/>
      <c r="CA167" s="204"/>
      <c r="CB167" s="204"/>
      <c r="CC167" s="204"/>
      <c r="CD167" s="204"/>
      <c r="CE167" s="204"/>
      <c r="CF167" s="204"/>
      <c r="CG167" s="204"/>
      <c r="CH167" s="204"/>
      <c r="CI167" s="204"/>
      <c r="CJ167" s="204"/>
      <c r="CK167" s="204"/>
      <c r="CL167" s="204"/>
      <c r="CM167" s="204"/>
      <c r="CN167" s="204"/>
      <c r="CO167" s="204"/>
      <c r="CP167" s="204"/>
      <c r="CQ167" s="204"/>
      <c r="CR167" s="204"/>
      <c r="CS167" s="204"/>
      <c r="CT167" s="204"/>
      <c r="CU167" s="204"/>
      <c r="CV167" s="204"/>
      <c r="CW167" s="204"/>
      <c r="CX167" s="204"/>
      <c r="CY167" s="204"/>
      <c r="CZ167" s="204"/>
      <c r="DA167" s="204"/>
      <c r="DB167" s="204"/>
      <c r="DC167" s="204"/>
      <c r="DD167" s="204"/>
      <c r="DE167" s="204"/>
      <c r="DF167" s="204"/>
      <c r="DG167" s="204"/>
      <c r="DH167" s="204"/>
      <c r="DI167" s="204"/>
      <c r="DJ167" s="204"/>
      <c r="DK167" s="204"/>
      <c r="DL167" s="204"/>
      <c r="DM167" s="204"/>
      <c r="DN167" s="204"/>
      <c r="DO167" s="204"/>
      <c r="DP167" s="204"/>
      <c r="DQ167" s="204"/>
      <c r="DR167" s="204"/>
      <c r="DS167" s="204"/>
      <c r="DT167" s="204"/>
      <c r="DU167" s="204"/>
      <c r="DV167" s="204"/>
      <c r="DW167" s="204"/>
      <c r="DX167" s="204"/>
      <c r="DY167" s="204"/>
      <c r="DZ167" s="204"/>
      <c r="EA167" s="204"/>
      <c r="EB167" s="204"/>
      <c r="EC167" s="204"/>
      <c r="ED167" s="204"/>
      <c r="EE167" s="204"/>
      <c r="EF167" s="204"/>
      <c r="EG167" s="204"/>
      <c r="EH167" s="204"/>
      <c r="EI167" s="204"/>
      <c r="EJ167" s="204"/>
      <c r="EK167" s="204"/>
      <c r="EL167" s="204"/>
      <c r="EM167" s="204"/>
      <c r="EN167" s="204"/>
      <c r="EO167" s="204"/>
      <c r="EP167" s="204"/>
      <c r="EQ167" s="204"/>
      <c r="ER167" s="204"/>
      <c r="ES167" s="204"/>
      <c r="ET167" s="204"/>
      <c r="EU167" s="204"/>
      <c r="EV167" s="204"/>
      <c r="EW167" s="204"/>
      <c r="EX167" s="204"/>
      <c r="EY167" s="204"/>
      <c r="EZ167" s="204"/>
      <c r="FA167" s="204"/>
      <c r="FB167" s="204"/>
      <c r="FC167" s="204"/>
      <c r="FD167" s="204"/>
      <c r="FE167" s="204"/>
      <c r="FF167" s="204"/>
      <c r="FG167" s="204"/>
      <c r="FH167" s="204"/>
      <c r="FI167" s="204"/>
      <c r="FJ167" s="204"/>
      <c r="FK167" s="204"/>
      <c r="FL167" s="204"/>
      <c r="FM167" s="204"/>
      <c r="FN167" s="204"/>
      <c r="FO167" s="204"/>
      <c r="FP167" s="204"/>
      <c r="FQ167" s="204"/>
      <c r="FR167" s="204"/>
      <c r="FS167" s="204"/>
      <c r="FT167" s="204"/>
      <c r="FU167" s="204"/>
      <c r="FV167" s="204"/>
      <c r="FW167" s="204"/>
      <c r="FX167" s="204"/>
      <c r="FY167" s="204"/>
      <c r="FZ167" s="204"/>
      <c r="GA167" s="204"/>
      <c r="GB167" s="204"/>
      <c r="GC167" s="204"/>
      <c r="GD167" s="204"/>
      <c r="GE167" s="204"/>
      <c r="GF167" s="204"/>
      <c r="GG167" s="204"/>
      <c r="GH167" s="204"/>
      <c r="GI167" s="204"/>
      <c r="GJ167" s="204"/>
      <c r="GK167" s="204"/>
      <c r="GL167" s="204"/>
      <c r="GM167" s="204"/>
      <c r="GN167" s="204"/>
      <c r="GO167" s="204"/>
      <c r="GP167" s="204"/>
      <c r="GQ167" s="204"/>
      <c r="GR167" s="204"/>
      <c r="GS167" s="204"/>
      <c r="GT167" s="204"/>
      <c r="GU167" s="204"/>
      <c r="GV167" s="204"/>
      <c r="GW167" s="204"/>
      <c r="GX167" s="204"/>
      <c r="GY167" s="204"/>
      <c r="GZ167" s="204"/>
      <c r="HA167" s="204"/>
      <c r="HB167" s="204"/>
      <c r="HC167" s="204"/>
      <c r="HD167" s="204"/>
      <c r="HE167" s="204"/>
      <c r="HF167" s="204"/>
      <c r="HG167" s="204"/>
      <c r="HH167" s="204"/>
      <c r="HI167" s="204"/>
      <c r="HJ167" s="204"/>
      <c r="HK167" s="204"/>
      <c r="HL167" s="204"/>
      <c r="HM167" s="204"/>
      <c r="HN167" s="204"/>
      <c r="HO167" s="204"/>
      <c r="HP167" s="204"/>
      <c r="HQ167" s="204"/>
      <c r="HR167" s="204"/>
      <c r="HS167" s="204"/>
      <c r="HT167" s="204"/>
      <c r="HU167" s="204"/>
    </row>
    <row r="168" spans="1:229" ht="12" customHeight="1" x14ac:dyDescent="0.25">
      <c r="A168" s="218"/>
      <c r="B168" s="218"/>
      <c r="C168" s="218"/>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c r="AA168" s="218"/>
      <c r="AB168" s="218"/>
      <c r="AC168" s="218"/>
      <c r="AD168" s="218"/>
      <c r="AE168" s="218"/>
      <c r="AF168" s="218"/>
      <c r="AG168" s="218"/>
      <c r="AH168" s="218"/>
      <c r="AI168" s="218"/>
      <c r="AJ168" s="218"/>
      <c r="AK168" s="218"/>
      <c r="AL168" s="218"/>
      <c r="AM168" s="218"/>
      <c r="AN168" s="218"/>
      <c r="AO168" s="218"/>
      <c r="AP168" s="218"/>
      <c r="AQ168" s="218"/>
      <c r="AR168" s="218"/>
      <c r="AS168" s="218"/>
      <c r="AT168" s="218"/>
      <c r="AU168" s="218"/>
      <c r="AV168" s="203"/>
      <c r="AW168" s="203"/>
      <c r="AX168" s="203"/>
      <c r="AY168" s="203"/>
      <c r="AZ168" s="203"/>
      <c r="BA168" s="203"/>
      <c r="BB168" s="203"/>
      <c r="BC168" s="203"/>
      <c r="BD168" s="203"/>
      <c r="BE168" s="203"/>
      <c r="BF168" s="203"/>
      <c r="BG168" s="203"/>
      <c r="BH168" s="204"/>
      <c r="BI168" s="204"/>
      <c r="BJ168" s="204"/>
      <c r="BK168" s="204"/>
      <c r="BL168" s="204"/>
      <c r="BM168" s="204"/>
      <c r="BN168" s="204"/>
      <c r="BO168" s="204"/>
      <c r="BP168" s="204"/>
      <c r="BQ168" s="204"/>
      <c r="BR168" s="204"/>
      <c r="BS168" s="204"/>
      <c r="BT168" s="204"/>
      <c r="BU168" s="204"/>
      <c r="BV168" s="204"/>
      <c r="BW168" s="204"/>
      <c r="BX168" s="204"/>
      <c r="BY168" s="204"/>
      <c r="BZ168" s="204"/>
      <c r="CA168" s="204"/>
      <c r="CB168" s="204"/>
      <c r="CC168" s="204"/>
      <c r="CD168" s="204"/>
      <c r="CE168" s="204"/>
      <c r="CF168" s="204"/>
      <c r="CG168" s="204"/>
      <c r="CH168" s="204"/>
      <c r="CI168" s="204"/>
      <c r="CJ168" s="204"/>
      <c r="CK168" s="204"/>
      <c r="CL168" s="204"/>
      <c r="CM168" s="204"/>
      <c r="CN168" s="204"/>
      <c r="CO168" s="204"/>
      <c r="CP168" s="204"/>
      <c r="CQ168" s="204"/>
      <c r="CR168" s="204"/>
      <c r="CS168" s="204"/>
      <c r="CT168" s="204"/>
      <c r="CU168" s="204"/>
      <c r="CV168" s="204"/>
      <c r="CW168" s="204"/>
      <c r="CX168" s="204"/>
      <c r="CY168" s="204"/>
      <c r="CZ168" s="204"/>
      <c r="DA168" s="204"/>
      <c r="DB168" s="204"/>
      <c r="DC168" s="204"/>
      <c r="DD168" s="204"/>
      <c r="DE168" s="204"/>
      <c r="DF168" s="204"/>
      <c r="DG168" s="204"/>
      <c r="DH168" s="204"/>
      <c r="DI168" s="204"/>
      <c r="DJ168" s="204"/>
      <c r="DK168" s="204"/>
      <c r="DL168" s="204"/>
      <c r="DM168" s="204"/>
      <c r="DN168" s="204"/>
      <c r="DO168" s="204"/>
      <c r="DP168" s="204"/>
      <c r="DQ168" s="204"/>
      <c r="DR168" s="204"/>
      <c r="DS168" s="204"/>
      <c r="DT168" s="204"/>
      <c r="DU168" s="204"/>
      <c r="DV168" s="204"/>
      <c r="DW168" s="204"/>
      <c r="DX168" s="204"/>
      <c r="DY168" s="204"/>
      <c r="DZ168" s="204"/>
      <c r="EA168" s="204"/>
      <c r="EB168" s="204"/>
      <c r="EC168" s="204"/>
      <c r="ED168" s="204"/>
      <c r="EE168" s="204"/>
      <c r="EF168" s="204"/>
      <c r="EG168" s="204"/>
      <c r="EH168" s="204"/>
      <c r="EI168" s="204"/>
      <c r="EJ168" s="204"/>
      <c r="EK168" s="204"/>
      <c r="EL168" s="204"/>
      <c r="EM168" s="204"/>
      <c r="EN168" s="204"/>
      <c r="EO168" s="204"/>
      <c r="EP168" s="204"/>
      <c r="EQ168" s="204"/>
      <c r="ER168" s="204"/>
      <c r="ES168" s="204"/>
      <c r="ET168" s="204"/>
      <c r="EU168" s="204"/>
      <c r="EV168" s="204"/>
      <c r="EW168" s="204"/>
      <c r="EX168" s="204"/>
      <c r="EY168" s="204"/>
      <c r="EZ168" s="204"/>
      <c r="FA168" s="204"/>
      <c r="FB168" s="204"/>
      <c r="FC168" s="204"/>
      <c r="FD168" s="204"/>
      <c r="FE168" s="204"/>
      <c r="FF168" s="204"/>
      <c r="FG168" s="204"/>
      <c r="FH168" s="204"/>
      <c r="FI168" s="204"/>
      <c r="FJ168" s="204"/>
      <c r="FK168" s="204"/>
      <c r="FL168" s="204"/>
      <c r="FM168" s="204"/>
      <c r="FN168" s="204"/>
      <c r="FO168" s="204"/>
      <c r="FP168" s="204"/>
      <c r="FQ168" s="204"/>
      <c r="FR168" s="204"/>
      <c r="FS168" s="204"/>
      <c r="FT168" s="204"/>
      <c r="FU168" s="204"/>
      <c r="FV168" s="204"/>
      <c r="FW168" s="204"/>
      <c r="FX168" s="204"/>
      <c r="FY168" s="204"/>
      <c r="FZ168" s="204"/>
      <c r="GA168" s="204"/>
      <c r="GB168" s="204"/>
      <c r="GC168" s="204"/>
      <c r="GD168" s="204"/>
      <c r="GE168" s="204"/>
      <c r="GF168" s="204"/>
      <c r="GG168" s="204"/>
      <c r="GH168" s="204"/>
      <c r="GI168" s="204"/>
      <c r="GJ168" s="204"/>
      <c r="GK168" s="204"/>
      <c r="GL168" s="204"/>
      <c r="GM168" s="204"/>
      <c r="GN168" s="204"/>
      <c r="GO168" s="204"/>
      <c r="GP168" s="204"/>
      <c r="GQ168" s="204"/>
      <c r="GR168" s="204"/>
      <c r="GS168" s="204"/>
      <c r="GT168" s="204"/>
      <c r="GU168" s="204"/>
      <c r="GV168" s="204"/>
      <c r="GW168" s="204"/>
      <c r="GX168" s="204"/>
      <c r="GY168" s="204"/>
      <c r="GZ168" s="204"/>
      <c r="HA168" s="204"/>
      <c r="HB168" s="204"/>
      <c r="HC168" s="204"/>
      <c r="HD168" s="204"/>
      <c r="HE168" s="204"/>
      <c r="HF168" s="204"/>
      <c r="HG168" s="204"/>
      <c r="HH168" s="204"/>
      <c r="HI168" s="204"/>
      <c r="HJ168" s="204"/>
      <c r="HK168" s="204"/>
      <c r="HL168" s="204"/>
      <c r="HM168" s="204"/>
      <c r="HN168" s="204"/>
      <c r="HO168" s="204"/>
      <c r="HP168" s="204"/>
      <c r="HQ168" s="204"/>
      <c r="HR168" s="204"/>
      <c r="HS168" s="204"/>
      <c r="HT168" s="204"/>
      <c r="HU168" s="204"/>
    </row>
    <row r="169" spans="1:229" ht="12" customHeight="1" x14ac:dyDescent="0.25">
      <c r="A169" s="218"/>
      <c r="B169" s="218"/>
      <c r="C169" s="218"/>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c r="AA169" s="218"/>
      <c r="AB169" s="218"/>
      <c r="AC169" s="218"/>
      <c r="AD169" s="218"/>
      <c r="AE169" s="218"/>
      <c r="AF169" s="218"/>
      <c r="AG169" s="218"/>
      <c r="AH169" s="218"/>
      <c r="AI169" s="218"/>
      <c r="AJ169" s="218"/>
      <c r="AK169" s="218"/>
      <c r="AL169" s="218"/>
      <c r="AM169" s="218"/>
      <c r="AN169" s="218"/>
      <c r="AO169" s="218"/>
      <c r="AP169" s="218"/>
      <c r="AQ169" s="218"/>
      <c r="AR169" s="218"/>
      <c r="AS169" s="218"/>
      <c r="AT169" s="218"/>
      <c r="AU169" s="218"/>
      <c r="AV169" s="203"/>
      <c r="AW169" s="203"/>
      <c r="AX169" s="203"/>
      <c r="AY169" s="203"/>
      <c r="AZ169" s="203"/>
      <c r="BA169" s="203"/>
      <c r="BB169" s="203"/>
      <c r="BC169" s="203"/>
      <c r="BD169" s="203"/>
      <c r="BE169" s="203"/>
      <c r="BF169" s="203"/>
      <c r="BG169" s="203"/>
      <c r="BH169" s="204"/>
      <c r="BI169" s="204"/>
      <c r="BJ169" s="204"/>
      <c r="BK169" s="204"/>
      <c r="BL169" s="204"/>
      <c r="BM169" s="204"/>
      <c r="BN169" s="204"/>
      <c r="BO169" s="204"/>
      <c r="BP169" s="204"/>
      <c r="BQ169" s="204"/>
      <c r="BR169" s="204"/>
      <c r="BS169" s="204"/>
      <c r="BT169" s="204"/>
      <c r="BU169" s="204"/>
      <c r="BV169" s="204"/>
      <c r="BW169" s="204"/>
      <c r="BX169" s="204"/>
      <c r="BY169" s="204"/>
      <c r="BZ169" s="204"/>
      <c r="CA169" s="204"/>
      <c r="CB169" s="204"/>
      <c r="CC169" s="204"/>
      <c r="CD169" s="204"/>
      <c r="CE169" s="204"/>
      <c r="CF169" s="204"/>
      <c r="CG169" s="204"/>
      <c r="CH169" s="204"/>
      <c r="CI169" s="204"/>
      <c r="CJ169" s="204"/>
      <c r="CK169" s="204"/>
      <c r="CL169" s="204"/>
      <c r="CM169" s="204"/>
      <c r="CN169" s="204"/>
      <c r="CO169" s="204"/>
      <c r="CP169" s="204"/>
      <c r="CQ169" s="204"/>
      <c r="CR169" s="204"/>
      <c r="CS169" s="204"/>
      <c r="CT169" s="204"/>
      <c r="CU169" s="204"/>
      <c r="CV169" s="204"/>
      <c r="CW169" s="204"/>
      <c r="CX169" s="204"/>
      <c r="CY169" s="204"/>
      <c r="CZ169" s="204"/>
      <c r="DA169" s="204"/>
      <c r="DB169" s="204"/>
      <c r="DC169" s="204"/>
      <c r="DD169" s="204"/>
      <c r="DE169" s="204"/>
      <c r="DF169" s="204"/>
      <c r="DG169" s="204"/>
      <c r="DH169" s="204"/>
      <c r="DI169" s="204"/>
      <c r="DJ169" s="204"/>
      <c r="DK169" s="204"/>
      <c r="DL169" s="204"/>
      <c r="DM169" s="204"/>
      <c r="DN169" s="204"/>
      <c r="DO169" s="204"/>
      <c r="DP169" s="204"/>
      <c r="DQ169" s="204"/>
      <c r="DR169" s="204"/>
      <c r="DS169" s="204"/>
      <c r="DT169" s="204"/>
      <c r="DU169" s="204"/>
      <c r="DV169" s="204"/>
      <c r="DW169" s="204"/>
      <c r="DX169" s="204"/>
      <c r="DY169" s="204"/>
      <c r="DZ169" s="204"/>
      <c r="EA169" s="204"/>
      <c r="EB169" s="204"/>
      <c r="EC169" s="204"/>
      <c r="ED169" s="204"/>
      <c r="EE169" s="204"/>
      <c r="EF169" s="204"/>
      <c r="EG169" s="204"/>
      <c r="EH169" s="204"/>
      <c r="EI169" s="204"/>
      <c r="EJ169" s="204"/>
      <c r="EK169" s="204"/>
      <c r="EL169" s="204"/>
      <c r="EM169" s="204"/>
      <c r="EN169" s="204"/>
      <c r="EO169" s="204"/>
      <c r="EP169" s="204"/>
      <c r="EQ169" s="204"/>
      <c r="ER169" s="204"/>
      <c r="ES169" s="204"/>
      <c r="ET169" s="204"/>
      <c r="EU169" s="204"/>
      <c r="EV169" s="204"/>
      <c r="EW169" s="204"/>
      <c r="EX169" s="204"/>
      <c r="EY169" s="204"/>
      <c r="EZ169" s="204"/>
      <c r="FA169" s="204"/>
      <c r="FB169" s="204"/>
      <c r="FC169" s="204"/>
      <c r="FD169" s="204"/>
      <c r="FE169" s="204"/>
      <c r="FF169" s="204"/>
      <c r="FG169" s="204"/>
      <c r="FH169" s="204"/>
      <c r="FI169" s="204"/>
      <c r="FJ169" s="204"/>
      <c r="FK169" s="204"/>
      <c r="FL169" s="204"/>
      <c r="FM169" s="204"/>
      <c r="FN169" s="204"/>
      <c r="FO169" s="204"/>
      <c r="FP169" s="204"/>
      <c r="FQ169" s="204"/>
      <c r="FR169" s="204"/>
      <c r="FS169" s="204"/>
      <c r="FT169" s="204"/>
      <c r="FU169" s="204"/>
      <c r="FV169" s="204"/>
      <c r="FW169" s="204"/>
      <c r="FX169" s="204"/>
      <c r="FY169" s="204"/>
      <c r="FZ169" s="204"/>
      <c r="GA169" s="204"/>
      <c r="GB169" s="204"/>
      <c r="GC169" s="204"/>
      <c r="GD169" s="204"/>
      <c r="GE169" s="204"/>
      <c r="GF169" s="204"/>
      <c r="GG169" s="204"/>
      <c r="GH169" s="204"/>
      <c r="GI169" s="204"/>
      <c r="GJ169" s="204"/>
      <c r="GK169" s="204"/>
      <c r="GL169" s="204"/>
      <c r="GM169" s="204"/>
      <c r="GN169" s="204"/>
      <c r="GO169" s="204"/>
      <c r="GP169" s="204"/>
      <c r="GQ169" s="204"/>
      <c r="GR169" s="204"/>
      <c r="GS169" s="204"/>
      <c r="GT169" s="204"/>
      <c r="GU169" s="204"/>
      <c r="GV169" s="204"/>
      <c r="GW169" s="204"/>
      <c r="GX169" s="204"/>
      <c r="GY169" s="204"/>
      <c r="GZ169" s="204"/>
      <c r="HA169" s="204"/>
      <c r="HB169" s="204"/>
      <c r="HC169" s="204"/>
      <c r="HD169" s="204"/>
      <c r="HE169" s="204"/>
      <c r="HF169" s="204"/>
      <c r="HG169" s="204"/>
      <c r="HH169" s="204"/>
      <c r="HI169" s="204"/>
      <c r="HJ169" s="204"/>
      <c r="HK169" s="204"/>
      <c r="HL169" s="204"/>
      <c r="HM169" s="204"/>
      <c r="HN169" s="204"/>
      <c r="HO169" s="204"/>
      <c r="HP169" s="204"/>
      <c r="HQ169" s="204"/>
      <c r="HR169" s="204"/>
      <c r="HS169" s="204"/>
      <c r="HT169" s="204"/>
      <c r="HU169" s="204"/>
    </row>
    <row r="170" spans="1:229" ht="12" customHeight="1" x14ac:dyDescent="0.25">
      <c r="A170" s="21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8"/>
      <c r="AC170" s="218"/>
      <c r="AD170" s="218"/>
      <c r="AE170" s="218"/>
      <c r="AF170" s="218"/>
      <c r="AG170" s="218"/>
      <c r="AH170" s="218"/>
      <c r="AI170" s="218"/>
      <c r="AJ170" s="218"/>
      <c r="AK170" s="218"/>
      <c r="AL170" s="218"/>
      <c r="AM170" s="218"/>
      <c r="AN170" s="218"/>
      <c r="AO170" s="218"/>
      <c r="AP170" s="218"/>
      <c r="AQ170" s="218"/>
      <c r="AR170" s="218"/>
      <c r="AS170" s="218"/>
      <c r="AT170" s="218"/>
      <c r="AU170" s="218"/>
      <c r="AV170" s="203"/>
      <c r="AW170" s="203"/>
      <c r="AX170" s="203"/>
      <c r="AY170" s="203"/>
      <c r="AZ170" s="203"/>
      <c r="BA170" s="203"/>
      <c r="BB170" s="203"/>
      <c r="BC170" s="203"/>
      <c r="BD170" s="203"/>
      <c r="BE170" s="203"/>
      <c r="BF170" s="203"/>
      <c r="BG170" s="203"/>
      <c r="BH170" s="204"/>
      <c r="BI170" s="204"/>
      <c r="BJ170" s="204"/>
      <c r="BK170" s="204"/>
      <c r="BL170" s="204"/>
      <c r="BM170" s="204"/>
      <c r="BN170" s="204"/>
      <c r="BO170" s="204"/>
      <c r="BP170" s="204"/>
      <c r="BQ170" s="204"/>
      <c r="BR170" s="204"/>
      <c r="BS170" s="204"/>
      <c r="BT170" s="204"/>
      <c r="BU170" s="204"/>
      <c r="BV170" s="204"/>
      <c r="BW170" s="204"/>
      <c r="BX170" s="204"/>
      <c r="BY170" s="204"/>
      <c r="BZ170" s="204"/>
      <c r="CA170" s="204"/>
      <c r="CB170" s="204"/>
      <c r="CC170" s="204"/>
      <c r="CD170" s="204"/>
      <c r="CE170" s="204"/>
      <c r="CF170" s="204"/>
      <c r="CG170" s="204"/>
      <c r="CH170" s="204"/>
      <c r="CI170" s="204"/>
      <c r="CJ170" s="204"/>
      <c r="CK170" s="204"/>
      <c r="CL170" s="204"/>
      <c r="CM170" s="204"/>
      <c r="CN170" s="204"/>
      <c r="CO170" s="204"/>
      <c r="CP170" s="204"/>
      <c r="CQ170" s="204"/>
      <c r="CR170" s="204"/>
      <c r="CS170" s="204"/>
      <c r="CT170" s="204"/>
      <c r="CU170" s="204"/>
      <c r="CV170" s="204"/>
      <c r="CW170" s="204"/>
      <c r="CX170" s="204"/>
      <c r="CY170" s="204"/>
      <c r="CZ170" s="204"/>
      <c r="DA170" s="204"/>
      <c r="DB170" s="204"/>
      <c r="DC170" s="204"/>
      <c r="DD170" s="204"/>
      <c r="DE170" s="204"/>
      <c r="DF170" s="204"/>
      <c r="DG170" s="204"/>
      <c r="DH170" s="204"/>
      <c r="DI170" s="204"/>
      <c r="DJ170" s="204"/>
      <c r="DK170" s="204"/>
      <c r="DL170" s="204"/>
      <c r="DM170" s="204"/>
      <c r="DN170" s="204"/>
      <c r="DO170" s="204"/>
      <c r="DP170" s="204"/>
      <c r="DQ170" s="204"/>
      <c r="DR170" s="204"/>
      <c r="DS170" s="204"/>
      <c r="DT170" s="204"/>
      <c r="DU170" s="204"/>
      <c r="DV170" s="204"/>
      <c r="DW170" s="204"/>
      <c r="DX170" s="204"/>
      <c r="DY170" s="204"/>
      <c r="DZ170" s="204"/>
      <c r="EA170" s="204"/>
      <c r="EB170" s="204"/>
      <c r="EC170" s="204"/>
      <c r="ED170" s="204"/>
      <c r="EE170" s="204"/>
      <c r="EF170" s="204"/>
      <c r="EG170" s="204"/>
      <c r="EH170" s="204"/>
      <c r="EI170" s="204"/>
      <c r="EJ170" s="204"/>
      <c r="EK170" s="204"/>
      <c r="EL170" s="204"/>
      <c r="EM170" s="204"/>
      <c r="EN170" s="204"/>
      <c r="EO170" s="204"/>
      <c r="EP170" s="204"/>
      <c r="EQ170" s="204"/>
      <c r="ER170" s="204"/>
      <c r="ES170" s="204"/>
      <c r="ET170" s="204"/>
      <c r="EU170" s="204"/>
      <c r="EV170" s="204"/>
      <c r="EW170" s="204"/>
      <c r="EX170" s="204"/>
      <c r="EY170" s="204"/>
      <c r="EZ170" s="204"/>
      <c r="FA170" s="204"/>
      <c r="FB170" s="204"/>
      <c r="FC170" s="204"/>
      <c r="FD170" s="204"/>
      <c r="FE170" s="204"/>
      <c r="FF170" s="204"/>
      <c r="FG170" s="204"/>
      <c r="FH170" s="204"/>
      <c r="FI170" s="204"/>
      <c r="FJ170" s="204"/>
      <c r="FK170" s="204"/>
      <c r="FL170" s="204"/>
      <c r="FM170" s="204"/>
      <c r="FN170" s="204"/>
      <c r="FO170" s="204"/>
      <c r="FP170" s="204"/>
      <c r="FQ170" s="204"/>
      <c r="FR170" s="204"/>
      <c r="FS170" s="204"/>
      <c r="FT170" s="204"/>
      <c r="FU170" s="204"/>
      <c r="FV170" s="204"/>
      <c r="FW170" s="204"/>
      <c r="FX170" s="204"/>
      <c r="FY170" s="204"/>
      <c r="FZ170" s="204"/>
      <c r="GA170" s="204"/>
      <c r="GB170" s="204"/>
      <c r="GC170" s="204"/>
      <c r="GD170" s="204"/>
      <c r="GE170" s="204"/>
      <c r="GF170" s="204"/>
      <c r="GG170" s="204"/>
      <c r="GH170" s="204"/>
      <c r="GI170" s="204"/>
      <c r="GJ170" s="204"/>
      <c r="GK170" s="204"/>
      <c r="GL170" s="204"/>
      <c r="GM170" s="204"/>
      <c r="GN170" s="204"/>
      <c r="GO170" s="204"/>
      <c r="GP170" s="204"/>
      <c r="GQ170" s="204"/>
      <c r="GR170" s="204"/>
      <c r="GS170" s="204"/>
      <c r="GT170" s="204"/>
      <c r="GU170" s="204"/>
      <c r="GV170" s="204"/>
      <c r="GW170" s="204"/>
      <c r="GX170" s="204"/>
      <c r="GY170" s="204"/>
      <c r="GZ170" s="204"/>
      <c r="HA170" s="204"/>
      <c r="HB170" s="204"/>
      <c r="HC170" s="204"/>
      <c r="HD170" s="204"/>
      <c r="HE170" s="204"/>
      <c r="HF170" s="204"/>
      <c r="HG170" s="204"/>
      <c r="HH170" s="204"/>
      <c r="HI170" s="204"/>
      <c r="HJ170" s="204"/>
      <c r="HK170" s="204"/>
      <c r="HL170" s="204"/>
      <c r="HM170" s="204"/>
      <c r="HN170" s="204"/>
      <c r="HO170" s="204"/>
      <c r="HP170" s="204"/>
      <c r="HQ170" s="204"/>
      <c r="HR170" s="204"/>
      <c r="HS170" s="204"/>
      <c r="HT170" s="204"/>
      <c r="HU170" s="204"/>
    </row>
    <row r="171" spans="1:229" ht="12" customHeight="1" x14ac:dyDescent="0.25">
      <c r="A171" s="218"/>
      <c r="B171" s="218"/>
      <c r="C171" s="218"/>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c r="AA171" s="218"/>
      <c r="AB171" s="218"/>
      <c r="AC171" s="218"/>
      <c r="AD171" s="218"/>
      <c r="AE171" s="218"/>
      <c r="AF171" s="218"/>
      <c r="AG171" s="218"/>
      <c r="AH171" s="218"/>
      <c r="AI171" s="218"/>
      <c r="AJ171" s="218"/>
      <c r="AK171" s="218"/>
      <c r="AL171" s="218"/>
      <c r="AM171" s="218"/>
      <c r="AN171" s="218"/>
      <c r="AO171" s="218"/>
      <c r="AP171" s="218"/>
      <c r="AQ171" s="218"/>
      <c r="AR171" s="218"/>
      <c r="AS171" s="218"/>
      <c r="AT171" s="218"/>
      <c r="AU171" s="218"/>
      <c r="AV171" s="203"/>
      <c r="AW171" s="203"/>
      <c r="AX171" s="203"/>
      <c r="AY171" s="203"/>
      <c r="AZ171" s="203"/>
      <c r="BA171" s="203"/>
      <c r="BB171" s="203"/>
      <c r="BC171" s="203"/>
      <c r="BD171" s="203"/>
      <c r="BE171" s="203"/>
      <c r="BF171" s="203"/>
      <c r="BG171" s="203"/>
      <c r="BH171" s="204"/>
      <c r="BI171" s="204"/>
      <c r="BJ171" s="204"/>
      <c r="BK171" s="204"/>
      <c r="BL171" s="204"/>
      <c r="BM171" s="204"/>
      <c r="BN171" s="204"/>
      <c r="BO171" s="204"/>
      <c r="BP171" s="204"/>
      <c r="BQ171" s="204"/>
      <c r="BR171" s="204"/>
      <c r="BS171" s="204"/>
      <c r="BT171" s="204"/>
      <c r="BU171" s="204"/>
      <c r="BV171" s="204"/>
      <c r="BW171" s="204"/>
      <c r="BX171" s="204"/>
      <c r="BY171" s="204"/>
      <c r="BZ171" s="204"/>
      <c r="CA171" s="204"/>
      <c r="CB171" s="204"/>
      <c r="CC171" s="204"/>
      <c r="CD171" s="204"/>
      <c r="CE171" s="204"/>
      <c r="CF171" s="204"/>
      <c r="CG171" s="204"/>
      <c r="CH171" s="204"/>
      <c r="CI171" s="204"/>
      <c r="CJ171" s="204"/>
      <c r="CK171" s="204"/>
      <c r="CL171" s="204"/>
      <c r="CM171" s="204"/>
      <c r="CN171" s="204"/>
      <c r="CO171" s="204"/>
      <c r="CP171" s="204"/>
      <c r="CQ171" s="204"/>
      <c r="CR171" s="204"/>
      <c r="CS171" s="204"/>
      <c r="CT171" s="204"/>
      <c r="CU171" s="204"/>
      <c r="CV171" s="204"/>
      <c r="CW171" s="204"/>
      <c r="CX171" s="204"/>
      <c r="CY171" s="204"/>
      <c r="CZ171" s="204"/>
      <c r="DA171" s="204"/>
      <c r="DB171" s="204"/>
      <c r="DC171" s="204"/>
      <c r="DD171" s="204"/>
      <c r="DE171" s="204"/>
      <c r="DF171" s="204"/>
      <c r="DG171" s="204"/>
      <c r="DH171" s="204"/>
      <c r="DI171" s="204"/>
      <c r="DJ171" s="204"/>
      <c r="DK171" s="204"/>
      <c r="DL171" s="204"/>
      <c r="DM171" s="204"/>
      <c r="DN171" s="204"/>
      <c r="DO171" s="204"/>
      <c r="DP171" s="204"/>
      <c r="DQ171" s="204"/>
      <c r="DR171" s="204"/>
      <c r="DS171" s="204"/>
      <c r="DT171" s="204"/>
      <c r="DU171" s="204"/>
      <c r="DV171" s="204"/>
      <c r="DW171" s="204"/>
      <c r="DX171" s="204"/>
      <c r="DY171" s="204"/>
      <c r="DZ171" s="204"/>
      <c r="EA171" s="204"/>
      <c r="EB171" s="204"/>
      <c r="EC171" s="204"/>
      <c r="ED171" s="204"/>
      <c r="EE171" s="204"/>
      <c r="EF171" s="204"/>
      <c r="EG171" s="204"/>
      <c r="EH171" s="204"/>
      <c r="EI171" s="204"/>
      <c r="EJ171" s="204"/>
      <c r="EK171" s="204"/>
      <c r="EL171" s="204"/>
      <c r="EM171" s="204"/>
      <c r="EN171" s="204"/>
      <c r="EO171" s="204"/>
      <c r="EP171" s="204"/>
      <c r="EQ171" s="204"/>
      <c r="ER171" s="204"/>
      <c r="ES171" s="204"/>
      <c r="ET171" s="204"/>
      <c r="EU171" s="204"/>
      <c r="EV171" s="204"/>
      <c r="EW171" s="204"/>
      <c r="EX171" s="204"/>
      <c r="EY171" s="204"/>
      <c r="EZ171" s="204"/>
      <c r="FA171" s="204"/>
      <c r="FB171" s="204"/>
      <c r="FC171" s="204"/>
      <c r="FD171" s="204"/>
      <c r="FE171" s="204"/>
      <c r="FF171" s="204"/>
      <c r="FG171" s="204"/>
      <c r="FH171" s="204"/>
      <c r="FI171" s="204"/>
      <c r="FJ171" s="204"/>
      <c r="FK171" s="204"/>
      <c r="FL171" s="204"/>
      <c r="FM171" s="204"/>
      <c r="FN171" s="204"/>
      <c r="FO171" s="204"/>
      <c r="FP171" s="204"/>
      <c r="FQ171" s="204"/>
      <c r="FR171" s="204"/>
      <c r="FS171" s="204"/>
      <c r="FT171" s="204"/>
      <c r="FU171" s="204"/>
      <c r="FV171" s="204"/>
      <c r="FW171" s="204"/>
      <c r="FX171" s="204"/>
      <c r="FY171" s="204"/>
      <c r="FZ171" s="204"/>
      <c r="GA171" s="204"/>
      <c r="GB171" s="204"/>
      <c r="GC171" s="204"/>
      <c r="GD171" s="204"/>
      <c r="GE171" s="204"/>
      <c r="GF171" s="204"/>
      <c r="GG171" s="204"/>
      <c r="GH171" s="204"/>
      <c r="GI171" s="204"/>
      <c r="GJ171" s="204"/>
      <c r="GK171" s="204"/>
      <c r="GL171" s="204"/>
      <c r="GM171" s="204"/>
      <c r="GN171" s="204"/>
      <c r="GO171" s="204"/>
      <c r="GP171" s="204"/>
      <c r="GQ171" s="204"/>
      <c r="GR171" s="204"/>
      <c r="GS171" s="204"/>
      <c r="GT171" s="204"/>
      <c r="GU171" s="204"/>
      <c r="GV171" s="204"/>
      <c r="GW171" s="204"/>
      <c r="GX171" s="204"/>
      <c r="GY171" s="204"/>
      <c r="GZ171" s="204"/>
      <c r="HA171" s="204"/>
      <c r="HB171" s="204"/>
      <c r="HC171" s="204"/>
      <c r="HD171" s="204"/>
      <c r="HE171" s="204"/>
      <c r="HF171" s="204"/>
      <c r="HG171" s="204"/>
      <c r="HH171" s="204"/>
      <c r="HI171" s="204"/>
      <c r="HJ171" s="204"/>
      <c r="HK171" s="204"/>
      <c r="HL171" s="204"/>
      <c r="HM171" s="204"/>
      <c r="HN171" s="204"/>
      <c r="HO171" s="204"/>
      <c r="HP171" s="204"/>
      <c r="HQ171" s="204"/>
      <c r="HR171" s="204"/>
      <c r="HS171" s="204"/>
      <c r="HT171" s="204"/>
      <c r="HU171" s="204"/>
    </row>
    <row r="172" spans="1:229" ht="12" customHeight="1" x14ac:dyDescent="0.25">
      <c r="A172" s="218"/>
      <c r="B172" s="218"/>
      <c r="C172" s="218"/>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c r="AA172" s="218"/>
      <c r="AB172" s="218"/>
      <c r="AC172" s="218"/>
      <c r="AD172" s="218"/>
      <c r="AE172" s="218"/>
      <c r="AF172" s="218"/>
      <c r="AG172" s="218"/>
      <c r="AH172" s="218"/>
      <c r="AI172" s="218"/>
      <c r="AJ172" s="218"/>
      <c r="AK172" s="218"/>
      <c r="AL172" s="218"/>
      <c r="AM172" s="218"/>
      <c r="AN172" s="218"/>
      <c r="AO172" s="218"/>
      <c r="AP172" s="218"/>
      <c r="AQ172" s="218"/>
      <c r="AR172" s="218"/>
      <c r="AS172" s="218"/>
      <c r="AT172" s="218"/>
      <c r="AU172" s="218"/>
      <c r="AV172" s="203"/>
      <c r="AW172" s="203"/>
      <c r="AX172" s="203"/>
      <c r="AY172" s="203"/>
      <c r="AZ172" s="203"/>
      <c r="BA172" s="203"/>
      <c r="BB172" s="203"/>
      <c r="BC172" s="203"/>
      <c r="BD172" s="203"/>
      <c r="BE172" s="203"/>
      <c r="BF172" s="203"/>
      <c r="BG172" s="203"/>
      <c r="BH172" s="204"/>
      <c r="BI172" s="204"/>
      <c r="BJ172" s="204"/>
      <c r="BK172" s="204"/>
      <c r="BL172" s="204"/>
      <c r="BM172" s="204"/>
      <c r="BN172" s="204"/>
      <c r="BO172" s="204"/>
      <c r="BP172" s="204"/>
      <c r="BQ172" s="204"/>
      <c r="BR172" s="204"/>
      <c r="BS172" s="204"/>
      <c r="BT172" s="204"/>
      <c r="BU172" s="204"/>
      <c r="BV172" s="204"/>
      <c r="BW172" s="204"/>
      <c r="BX172" s="204"/>
      <c r="BY172" s="204"/>
      <c r="BZ172" s="204"/>
      <c r="CA172" s="204"/>
      <c r="CB172" s="204"/>
      <c r="CC172" s="204"/>
      <c r="CD172" s="204"/>
      <c r="CE172" s="204"/>
      <c r="CF172" s="204"/>
      <c r="CG172" s="204"/>
      <c r="CH172" s="204"/>
      <c r="CI172" s="204"/>
      <c r="CJ172" s="204"/>
      <c r="CK172" s="204"/>
      <c r="CL172" s="204"/>
      <c r="CM172" s="204"/>
      <c r="CN172" s="204"/>
      <c r="CO172" s="204"/>
      <c r="CP172" s="204"/>
      <c r="CQ172" s="204"/>
      <c r="CR172" s="204"/>
      <c r="CS172" s="204"/>
      <c r="CT172" s="204"/>
      <c r="CU172" s="204"/>
      <c r="CV172" s="204"/>
      <c r="CW172" s="204"/>
      <c r="CX172" s="204"/>
      <c r="CY172" s="204"/>
      <c r="CZ172" s="204"/>
      <c r="DA172" s="204"/>
      <c r="DB172" s="204"/>
      <c r="DC172" s="204"/>
      <c r="DD172" s="204"/>
      <c r="DE172" s="204"/>
      <c r="DF172" s="204"/>
      <c r="DG172" s="204"/>
      <c r="DH172" s="204"/>
      <c r="DI172" s="204"/>
      <c r="DJ172" s="204"/>
      <c r="DK172" s="204"/>
      <c r="DL172" s="204"/>
      <c r="DM172" s="204"/>
      <c r="DN172" s="204"/>
      <c r="DO172" s="204"/>
      <c r="DP172" s="204"/>
      <c r="DQ172" s="204"/>
      <c r="DR172" s="204"/>
      <c r="DS172" s="204"/>
      <c r="DT172" s="204"/>
      <c r="DU172" s="204"/>
      <c r="DV172" s="204"/>
      <c r="DW172" s="204"/>
      <c r="DX172" s="204"/>
      <c r="DY172" s="204"/>
      <c r="DZ172" s="204"/>
      <c r="EA172" s="204"/>
      <c r="EB172" s="204"/>
      <c r="EC172" s="204"/>
      <c r="ED172" s="204"/>
      <c r="EE172" s="204"/>
      <c r="EF172" s="204"/>
      <c r="EG172" s="204"/>
      <c r="EH172" s="204"/>
      <c r="EI172" s="204"/>
      <c r="EJ172" s="204"/>
      <c r="EK172" s="204"/>
      <c r="EL172" s="204"/>
      <c r="EM172" s="204"/>
      <c r="EN172" s="204"/>
      <c r="EO172" s="204"/>
      <c r="EP172" s="204"/>
      <c r="EQ172" s="204"/>
      <c r="ER172" s="204"/>
      <c r="ES172" s="204"/>
      <c r="ET172" s="204"/>
      <c r="EU172" s="204"/>
      <c r="EV172" s="204"/>
      <c r="EW172" s="204"/>
      <c r="EX172" s="204"/>
      <c r="EY172" s="204"/>
      <c r="EZ172" s="204"/>
      <c r="FA172" s="204"/>
      <c r="FB172" s="204"/>
      <c r="FC172" s="204"/>
      <c r="FD172" s="204"/>
      <c r="FE172" s="204"/>
      <c r="FF172" s="204"/>
      <c r="FG172" s="204"/>
      <c r="FH172" s="204"/>
      <c r="FI172" s="204"/>
      <c r="FJ172" s="204"/>
      <c r="FK172" s="204"/>
      <c r="FL172" s="204"/>
      <c r="FM172" s="204"/>
      <c r="FN172" s="204"/>
      <c r="FO172" s="204"/>
      <c r="FP172" s="204"/>
      <c r="FQ172" s="204"/>
      <c r="FR172" s="204"/>
      <c r="FS172" s="204"/>
      <c r="FT172" s="204"/>
      <c r="FU172" s="204"/>
      <c r="FV172" s="204"/>
      <c r="FW172" s="204"/>
      <c r="FX172" s="204"/>
      <c r="FY172" s="204"/>
      <c r="FZ172" s="204"/>
      <c r="GA172" s="204"/>
      <c r="GB172" s="204"/>
      <c r="GC172" s="204"/>
      <c r="GD172" s="204"/>
      <c r="GE172" s="204"/>
      <c r="GF172" s="204"/>
      <c r="GG172" s="204"/>
      <c r="GH172" s="204"/>
      <c r="GI172" s="204"/>
      <c r="GJ172" s="204"/>
      <c r="GK172" s="204"/>
      <c r="GL172" s="204"/>
      <c r="GM172" s="204"/>
      <c r="GN172" s="204"/>
      <c r="GO172" s="204"/>
      <c r="GP172" s="204"/>
      <c r="GQ172" s="204"/>
      <c r="GR172" s="204"/>
      <c r="GS172" s="204"/>
      <c r="GT172" s="204"/>
      <c r="GU172" s="204"/>
      <c r="GV172" s="204"/>
      <c r="GW172" s="204"/>
      <c r="GX172" s="204"/>
      <c r="GY172" s="204"/>
      <c r="GZ172" s="204"/>
      <c r="HA172" s="204"/>
      <c r="HB172" s="204"/>
      <c r="HC172" s="204"/>
      <c r="HD172" s="204"/>
      <c r="HE172" s="204"/>
      <c r="HF172" s="204"/>
      <c r="HG172" s="204"/>
      <c r="HH172" s="204"/>
      <c r="HI172" s="204"/>
      <c r="HJ172" s="204"/>
      <c r="HK172" s="204"/>
      <c r="HL172" s="204"/>
      <c r="HM172" s="204"/>
      <c r="HN172" s="204"/>
      <c r="HO172" s="204"/>
      <c r="HP172" s="204"/>
      <c r="HQ172" s="204"/>
      <c r="HR172" s="204"/>
      <c r="HS172" s="204"/>
      <c r="HT172" s="204"/>
      <c r="HU172" s="204"/>
    </row>
    <row r="173" spans="1:229" ht="12" customHeight="1" x14ac:dyDescent="0.25">
      <c r="A173" s="218"/>
      <c r="B173" s="218"/>
      <c r="C173" s="218"/>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c r="AA173" s="218"/>
      <c r="AB173" s="218"/>
      <c r="AC173" s="218"/>
      <c r="AD173" s="218"/>
      <c r="AE173" s="218"/>
      <c r="AF173" s="218"/>
      <c r="AG173" s="218"/>
      <c r="AH173" s="218"/>
      <c r="AI173" s="218"/>
      <c r="AJ173" s="218"/>
      <c r="AK173" s="218"/>
      <c r="AL173" s="218"/>
      <c r="AM173" s="218"/>
      <c r="AN173" s="218"/>
      <c r="AO173" s="218"/>
      <c r="AP173" s="218"/>
      <c r="AQ173" s="218"/>
      <c r="AR173" s="218"/>
      <c r="AS173" s="218"/>
      <c r="AT173" s="218"/>
      <c r="AU173" s="218"/>
      <c r="AV173" s="203"/>
      <c r="AW173" s="203"/>
      <c r="AX173" s="203"/>
      <c r="AY173" s="203"/>
      <c r="AZ173" s="203"/>
      <c r="BA173" s="203"/>
      <c r="BB173" s="203"/>
      <c r="BC173" s="203"/>
      <c r="BD173" s="203"/>
      <c r="BE173" s="203"/>
      <c r="BF173" s="203"/>
      <c r="BG173" s="203"/>
      <c r="BH173" s="204"/>
      <c r="BI173" s="204"/>
      <c r="BJ173" s="204"/>
      <c r="BK173" s="204"/>
      <c r="BL173" s="204"/>
      <c r="BM173" s="204"/>
      <c r="BN173" s="204"/>
      <c r="BO173" s="204"/>
      <c r="BP173" s="204"/>
      <c r="BQ173" s="204"/>
      <c r="BR173" s="204"/>
      <c r="BS173" s="204"/>
      <c r="BT173" s="204"/>
      <c r="BU173" s="204"/>
      <c r="BV173" s="204"/>
      <c r="BW173" s="204"/>
      <c r="BX173" s="204"/>
      <c r="BY173" s="204"/>
      <c r="BZ173" s="204"/>
      <c r="CA173" s="204"/>
      <c r="CB173" s="204"/>
      <c r="CC173" s="204"/>
      <c r="CD173" s="204"/>
      <c r="CE173" s="204"/>
      <c r="CF173" s="204"/>
      <c r="CG173" s="204"/>
      <c r="CH173" s="204"/>
      <c r="CI173" s="204"/>
      <c r="CJ173" s="204"/>
      <c r="CK173" s="204"/>
      <c r="CL173" s="204"/>
      <c r="CM173" s="204"/>
      <c r="CN173" s="204"/>
      <c r="CO173" s="204"/>
      <c r="CP173" s="204"/>
      <c r="CQ173" s="204"/>
      <c r="CR173" s="204"/>
      <c r="CS173" s="204"/>
      <c r="CT173" s="204"/>
      <c r="CU173" s="204"/>
      <c r="CV173" s="204"/>
      <c r="CW173" s="204"/>
      <c r="CX173" s="204"/>
      <c r="CY173" s="204"/>
      <c r="CZ173" s="204"/>
      <c r="DA173" s="204"/>
      <c r="DB173" s="204"/>
      <c r="DC173" s="204"/>
      <c r="DD173" s="204"/>
      <c r="DE173" s="204"/>
      <c r="DF173" s="204"/>
      <c r="DG173" s="204"/>
      <c r="DH173" s="204"/>
      <c r="DI173" s="204"/>
      <c r="DJ173" s="204"/>
      <c r="DK173" s="204"/>
      <c r="DL173" s="204"/>
      <c r="DM173" s="204"/>
      <c r="DN173" s="204"/>
      <c r="DO173" s="204"/>
      <c r="DP173" s="204"/>
      <c r="DQ173" s="204"/>
      <c r="DR173" s="204"/>
      <c r="DS173" s="204"/>
      <c r="DT173" s="204"/>
      <c r="DU173" s="204"/>
      <c r="DV173" s="204"/>
      <c r="DW173" s="204"/>
      <c r="DX173" s="204"/>
      <c r="DY173" s="204"/>
      <c r="DZ173" s="204"/>
      <c r="EA173" s="204"/>
      <c r="EB173" s="204"/>
      <c r="EC173" s="204"/>
      <c r="ED173" s="204"/>
      <c r="EE173" s="204"/>
      <c r="EF173" s="204"/>
      <c r="EG173" s="204"/>
      <c r="EH173" s="204"/>
      <c r="EI173" s="204"/>
      <c r="EJ173" s="204"/>
      <c r="EK173" s="204"/>
      <c r="EL173" s="204"/>
      <c r="EM173" s="204"/>
      <c r="EN173" s="204"/>
      <c r="EO173" s="204"/>
      <c r="EP173" s="204"/>
      <c r="EQ173" s="204"/>
      <c r="ER173" s="204"/>
      <c r="ES173" s="204"/>
      <c r="ET173" s="204"/>
      <c r="EU173" s="204"/>
      <c r="EV173" s="204"/>
      <c r="EW173" s="204"/>
      <c r="EX173" s="204"/>
      <c r="EY173" s="204"/>
      <c r="EZ173" s="204"/>
      <c r="FA173" s="204"/>
      <c r="FB173" s="204"/>
      <c r="FC173" s="204"/>
      <c r="FD173" s="204"/>
      <c r="FE173" s="204"/>
      <c r="FF173" s="204"/>
      <c r="FG173" s="204"/>
      <c r="FH173" s="204"/>
      <c r="FI173" s="204"/>
      <c r="FJ173" s="204"/>
      <c r="FK173" s="204"/>
      <c r="FL173" s="204"/>
      <c r="FM173" s="204"/>
      <c r="FN173" s="204"/>
      <c r="FO173" s="204"/>
      <c r="FP173" s="204"/>
      <c r="FQ173" s="204"/>
      <c r="FR173" s="204"/>
      <c r="FS173" s="204"/>
      <c r="FT173" s="204"/>
      <c r="FU173" s="204"/>
      <c r="FV173" s="204"/>
      <c r="FW173" s="204"/>
      <c r="FX173" s="204"/>
      <c r="FY173" s="204"/>
      <c r="FZ173" s="204"/>
      <c r="GA173" s="204"/>
      <c r="GB173" s="204"/>
      <c r="GC173" s="204"/>
      <c r="GD173" s="204"/>
      <c r="GE173" s="204"/>
      <c r="GF173" s="204"/>
      <c r="GG173" s="204"/>
      <c r="GH173" s="204"/>
      <c r="GI173" s="204"/>
      <c r="GJ173" s="204"/>
      <c r="GK173" s="204"/>
      <c r="GL173" s="204"/>
      <c r="GM173" s="204"/>
      <c r="GN173" s="204"/>
      <c r="GO173" s="204"/>
      <c r="GP173" s="204"/>
      <c r="GQ173" s="204"/>
      <c r="GR173" s="204"/>
      <c r="GS173" s="204"/>
      <c r="GT173" s="204"/>
      <c r="GU173" s="204"/>
      <c r="GV173" s="204"/>
      <c r="GW173" s="204"/>
      <c r="GX173" s="204"/>
      <c r="GY173" s="204"/>
      <c r="GZ173" s="204"/>
      <c r="HA173" s="204"/>
      <c r="HB173" s="204"/>
      <c r="HC173" s="204"/>
      <c r="HD173" s="204"/>
      <c r="HE173" s="204"/>
      <c r="HF173" s="204"/>
      <c r="HG173" s="204"/>
      <c r="HH173" s="204"/>
      <c r="HI173" s="204"/>
      <c r="HJ173" s="204"/>
      <c r="HK173" s="204"/>
      <c r="HL173" s="204"/>
      <c r="HM173" s="204"/>
      <c r="HN173" s="204"/>
      <c r="HO173" s="204"/>
      <c r="HP173" s="204"/>
      <c r="HQ173" s="204"/>
      <c r="HR173" s="204"/>
      <c r="HS173" s="204"/>
      <c r="HT173" s="204"/>
      <c r="HU173" s="204"/>
    </row>
    <row r="174" spans="1:229" ht="12" customHeight="1" x14ac:dyDescent="0.25">
      <c r="A174" s="218"/>
      <c r="B174" s="218"/>
      <c r="C174" s="218"/>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c r="AA174" s="218"/>
      <c r="AB174" s="218"/>
      <c r="AC174" s="218"/>
      <c r="AD174" s="218"/>
      <c r="AE174" s="218"/>
      <c r="AF174" s="218"/>
      <c r="AG174" s="218"/>
      <c r="AH174" s="218"/>
      <c r="AI174" s="218"/>
      <c r="AJ174" s="218"/>
      <c r="AK174" s="218"/>
      <c r="AL174" s="218"/>
      <c r="AM174" s="218"/>
      <c r="AN174" s="218"/>
      <c r="AO174" s="218"/>
      <c r="AP174" s="218"/>
      <c r="AQ174" s="218"/>
      <c r="AR174" s="218"/>
      <c r="AS174" s="218"/>
      <c r="AT174" s="218"/>
      <c r="AU174" s="218"/>
      <c r="AV174" s="203"/>
      <c r="AW174" s="203"/>
      <c r="AX174" s="203"/>
      <c r="AY174" s="203"/>
      <c r="AZ174" s="203"/>
      <c r="BA174" s="203"/>
      <c r="BB174" s="203"/>
      <c r="BC174" s="203"/>
      <c r="BD174" s="203"/>
      <c r="BE174" s="203"/>
      <c r="BF174" s="203"/>
      <c r="BG174" s="203"/>
      <c r="BH174" s="204"/>
      <c r="BI174" s="204"/>
      <c r="BJ174" s="204"/>
      <c r="BK174" s="204"/>
      <c r="BL174" s="204"/>
      <c r="BM174" s="204"/>
      <c r="BN174" s="204"/>
      <c r="BO174" s="204"/>
      <c r="BP174" s="204"/>
      <c r="BQ174" s="204"/>
      <c r="BR174" s="204"/>
      <c r="BS174" s="204"/>
      <c r="BT174" s="204"/>
      <c r="BU174" s="204"/>
      <c r="BV174" s="204"/>
      <c r="BW174" s="204"/>
      <c r="BX174" s="204"/>
      <c r="BY174" s="204"/>
      <c r="BZ174" s="204"/>
      <c r="CA174" s="204"/>
      <c r="CB174" s="204"/>
      <c r="CC174" s="204"/>
      <c r="CD174" s="204"/>
      <c r="CE174" s="204"/>
      <c r="CF174" s="204"/>
      <c r="CG174" s="204"/>
      <c r="CH174" s="204"/>
      <c r="CI174" s="204"/>
      <c r="CJ174" s="204"/>
      <c r="CK174" s="204"/>
      <c r="CL174" s="204"/>
      <c r="CM174" s="204"/>
      <c r="CN174" s="204"/>
      <c r="CO174" s="204"/>
      <c r="CP174" s="204"/>
      <c r="CQ174" s="204"/>
      <c r="CR174" s="204"/>
      <c r="CS174" s="204"/>
      <c r="CT174" s="204"/>
      <c r="CU174" s="204"/>
      <c r="CV174" s="204"/>
      <c r="CW174" s="204"/>
      <c r="CX174" s="204"/>
      <c r="CY174" s="204"/>
      <c r="CZ174" s="204"/>
      <c r="DA174" s="204"/>
      <c r="DB174" s="204"/>
      <c r="DC174" s="204"/>
      <c r="DD174" s="204"/>
      <c r="DE174" s="204"/>
      <c r="DF174" s="204"/>
      <c r="DG174" s="204"/>
      <c r="DH174" s="204"/>
      <c r="DI174" s="204"/>
      <c r="DJ174" s="204"/>
      <c r="DK174" s="204"/>
      <c r="DL174" s="204"/>
      <c r="DM174" s="204"/>
      <c r="DN174" s="204"/>
      <c r="DO174" s="204"/>
      <c r="DP174" s="204"/>
      <c r="DQ174" s="204"/>
      <c r="DR174" s="204"/>
      <c r="DS174" s="204"/>
      <c r="DT174" s="204"/>
      <c r="DU174" s="204"/>
      <c r="DV174" s="204"/>
      <c r="DW174" s="204"/>
      <c r="DX174" s="204"/>
      <c r="DY174" s="204"/>
      <c r="DZ174" s="204"/>
      <c r="EA174" s="204"/>
      <c r="EB174" s="204"/>
      <c r="EC174" s="204"/>
      <c r="ED174" s="204"/>
      <c r="EE174" s="204"/>
      <c r="EF174" s="204"/>
      <c r="EG174" s="204"/>
      <c r="EH174" s="204"/>
      <c r="EI174" s="204"/>
      <c r="EJ174" s="204"/>
      <c r="EK174" s="204"/>
      <c r="EL174" s="204"/>
      <c r="EM174" s="204"/>
      <c r="EN174" s="204"/>
      <c r="EO174" s="204"/>
      <c r="EP174" s="204"/>
      <c r="EQ174" s="204"/>
      <c r="ER174" s="204"/>
      <c r="ES174" s="204"/>
      <c r="ET174" s="204"/>
      <c r="EU174" s="204"/>
      <c r="EV174" s="204"/>
      <c r="EW174" s="204"/>
      <c r="EX174" s="204"/>
      <c r="EY174" s="204"/>
      <c r="EZ174" s="204"/>
      <c r="FA174" s="204"/>
      <c r="FB174" s="204"/>
      <c r="FC174" s="204"/>
      <c r="FD174" s="204"/>
      <c r="FE174" s="204"/>
      <c r="FF174" s="204"/>
      <c r="FG174" s="204"/>
      <c r="FH174" s="204"/>
      <c r="FI174" s="204"/>
      <c r="FJ174" s="204"/>
      <c r="FK174" s="204"/>
      <c r="FL174" s="204"/>
      <c r="FM174" s="204"/>
      <c r="FN174" s="204"/>
      <c r="FO174" s="204"/>
      <c r="FP174" s="204"/>
      <c r="FQ174" s="204"/>
      <c r="FR174" s="204"/>
      <c r="FS174" s="204"/>
      <c r="FT174" s="204"/>
      <c r="FU174" s="204"/>
      <c r="FV174" s="204"/>
      <c r="FW174" s="204"/>
      <c r="FX174" s="204"/>
      <c r="FY174" s="204"/>
      <c r="FZ174" s="204"/>
      <c r="GA174" s="204"/>
      <c r="GB174" s="204"/>
      <c r="GC174" s="204"/>
      <c r="GD174" s="204"/>
      <c r="GE174" s="204"/>
      <c r="GF174" s="204"/>
      <c r="GG174" s="204"/>
      <c r="GH174" s="204"/>
      <c r="GI174" s="204"/>
      <c r="GJ174" s="204"/>
      <c r="GK174" s="204"/>
      <c r="GL174" s="204"/>
      <c r="GM174" s="204"/>
      <c r="GN174" s="204"/>
      <c r="GO174" s="204"/>
      <c r="GP174" s="204"/>
      <c r="GQ174" s="204"/>
      <c r="GR174" s="204"/>
      <c r="GS174" s="204"/>
      <c r="GT174" s="204"/>
      <c r="GU174" s="204"/>
      <c r="GV174" s="204"/>
      <c r="GW174" s="204"/>
      <c r="GX174" s="204"/>
      <c r="GY174" s="204"/>
      <c r="GZ174" s="204"/>
      <c r="HA174" s="204"/>
      <c r="HB174" s="204"/>
      <c r="HC174" s="204"/>
      <c r="HD174" s="204"/>
      <c r="HE174" s="204"/>
      <c r="HF174" s="204"/>
      <c r="HG174" s="204"/>
      <c r="HH174" s="204"/>
      <c r="HI174" s="204"/>
      <c r="HJ174" s="204"/>
      <c r="HK174" s="204"/>
      <c r="HL174" s="204"/>
      <c r="HM174" s="204"/>
      <c r="HN174" s="204"/>
      <c r="HO174" s="204"/>
      <c r="HP174" s="204"/>
      <c r="HQ174" s="204"/>
      <c r="HR174" s="204"/>
      <c r="HS174" s="204"/>
      <c r="HT174" s="204"/>
      <c r="HU174" s="204"/>
    </row>
    <row r="175" spans="1:229" ht="12" customHeight="1" x14ac:dyDescent="0.25">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8"/>
      <c r="AC175" s="218"/>
      <c r="AD175" s="218"/>
      <c r="AE175" s="218"/>
      <c r="AF175" s="218"/>
      <c r="AG175" s="218"/>
      <c r="AH175" s="218"/>
      <c r="AI175" s="218"/>
      <c r="AJ175" s="218"/>
      <c r="AK175" s="218"/>
      <c r="AL175" s="218"/>
      <c r="AM175" s="218"/>
      <c r="AN175" s="218"/>
      <c r="AO175" s="218"/>
      <c r="AP175" s="218"/>
      <c r="AQ175" s="218"/>
      <c r="AR175" s="218"/>
      <c r="AS175" s="218"/>
      <c r="AT175" s="218"/>
      <c r="AU175" s="218"/>
      <c r="AV175" s="203"/>
      <c r="AW175" s="203"/>
      <c r="AX175" s="203"/>
      <c r="AY175" s="203"/>
      <c r="AZ175" s="203"/>
      <c r="BA175" s="203"/>
      <c r="BB175" s="203"/>
      <c r="BC175" s="203"/>
      <c r="BD175" s="203"/>
      <c r="BE175" s="203"/>
      <c r="BF175" s="203"/>
      <c r="BG175" s="203"/>
      <c r="BH175" s="204"/>
      <c r="BI175" s="204"/>
      <c r="BJ175" s="204"/>
      <c r="BK175" s="204"/>
      <c r="BL175" s="204"/>
      <c r="BM175" s="204"/>
      <c r="BN175" s="204"/>
      <c r="BO175" s="204"/>
      <c r="BP175" s="204"/>
      <c r="BQ175" s="204"/>
      <c r="BR175" s="204"/>
      <c r="BS175" s="204"/>
      <c r="BT175" s="204"/>
      <c r="BU175" s="204"/>
      <c r="BV175" s="204"/>
      <c r="BW175" s="204"/>
      <c r="BX175" s="204"/>
      <c r="BY175" s="204"/>
      <c r="BZ175" s="204"/>
      <c r="CA175" s="204"/>
      <c r="CB175" s="204"/>
      <c r="CC175" s="204"/>
      <c r="CD175" s="204"/>
      <c r="CE175" s="204"/>
      <c r="CF175" s="204"/>
      <c r="CG175" s="204"/>
      <c r="CH175" s="204"/>
      <c r="CI175" s="204"/>
      <c r="CJ175" s="204"/>
      <c r="CK175" s="204"/>
      <c r="CL175" s="204"/>
      <c r="CM175" s="204"/>
      <c r="CN175" s="204"/>
      <c r="CO175" s="204"/>
      <c r="CP175" s="204"/>
      <c r="CQ175" s="204"/>
      <c r="CR175" s="204"/>
      <c r="CS175" s="204"/>
      <c r="CT175" s="204"/>
      <c r="CU175" s="204"/>
      <c r="CV175" s="204"/>
      <c r="CW175" s="204"/>
      <c r="CX175" s="204"/>
      <c r="CY175" s="204"/>
      <c r="CZ175" s="204"/>
      <c r="DA175" s="204"/>
      <c r="DB175" s="204"/>
      <c r="DC175" s="204"/>
      <c r="DD175" s="204"/>
      <c r="DE175" s="204"/>
      <c r="DF175" s="204"/>
      <c r="DG175" s="204"/>
      <c r="DH175" s="204"/>
      <c r="DI175" s="204"/>
      <c r="DJ175" s="204"/>
      <c r="DK175" s="204"/>
      <c r="DL175" s="204"/>
      <c r="DM175" s="204"/>
      <c r="DN175" s="204"/>
      <c r="DO175" s="204"/>
      <c r="DP175" s="204"/>
      <c r="DQ175" s="204"/>
      <c r="DR175" s="204"/>
      <c r="DS175" s="204"/>
      <c r="DT175" s="204"/>
      <c r="DU175" s="204"/>
      <c r="DV175" s="204"/>
      <c r="DW175" s="204"/>
      <c r="DX175" s="204"/>
      <c r="DY175" s="204"/>
      <c r="DZ175" s="204"/>
      <c r="EA175" s="204"/>
      <c r="EB175" s="204"/>
      <c r="EC175" s="204"/>
      <c r="ED175" s="204"/>
      <c r="EE175" s="204"/>
      <c r="EF175" s="204"/>
      <c r="EG175" s="204"/>
      <c r="EH175" s="204"/>
      <c r="EI175" s="204"/>
      <c r="EJ175" s="204"/>
      <c r="EK175" s="204"/>
      <c r="EL175" s="204"/>
      <c r="EM175" s="204"/>
      <c r="EN175" s="204"/>
      <c r="EO175" s="204"/>
      <c r="EP175" s="204"/>
      <c r="EQ175" s="204"/>
      <c r="ER175" s="204"/>
      <c r="ES175" s="204"/>
      <c r="ET175" s="204"/>
      <c r="EU175" s="204"/>
      <c r="EV175" s="204"/>
      <c r="EW175" s="204"/>
      <c r="EX175" s="204"/>
      <c r="EY175" s="204"/>
      <c r="EZ175" s="204"/>
      <c r="FA175" s="204"/>
      <c r="FB175" s="204"/>
      <c r="FC175" s="204"/>
      <c r="FD175" s="204"/>
      <c r="FE175" s="204"/>
      <c r="FF175" s="204"/>
      <c r="FG175" s="204"/>
      <c r="FH175" s="204"/>
      <c r="FI175" s="204"/>
      <c r="FJ175" s="204"/>
      <c r="FK175" s="204"/>
      <c r="FL175" s="204"/>
      <c r="FM175" s="204"/>
      <c r="FN175" s="204"/>
      <c r="FO175" s="204"/>
      <c r="FP175" s="204"/>
      <c r="FQ175" s="204"/>
      <c r="FR175" s="204"/>
      <c r="FS175" s="204"/>
      <c r="FT175" s="204"/>
      <c r="FU175" s="204"/>
      <c r="FV175" s="204"/>
      <c r="FW175" s="204"/>
      <c r="FX175" s="204"/>
      <c r="FY175" s="204"/>
      <c r="FZ175" s="204"/>
      <c r="GA175" s="204"/>
      <c r="GB175" s="204"/>
      <c r="GC175" s="204"/>
      <c r="GD175" s="204"/>
      <c r="GE175" s="204"/>
      <c r="GF175" s="204"/>
      <c r="GG175" s="204"/>
      <c r="GH175" s="204"/>
      <c r="GI175" s="204"/>
      <c r="GJ175" s="204"/>
      <c r="GK175" s="204"/>
      <c r="GL175" s="204"/>
      <c r="GM175" s="204"/>
      <c r="GN175" s="204"/>
      <c r="GO175" s="204"/>
      <c r="GP175" s="204"/>
      <c r="GQ175" s="204"/>
      <c r="GR175" s="204"/>
      <c r="GS175" s="204"/>
      <c r="GT175" s="204"/>
      <c r="GU175" s="204"/>
      <c r="GV175" s="204"/>
      <c r="GW175" s="204"/>
      <c r="GX175" s="204"/>
      <c r="GY175" s="204"/>
      <c r="GZ175" s="204"/>
      <c r="HA175" s="204"/>
      <c r="HB175" s="204"/>
      <c r="HC175" s="204"/>
      <c r="HD175" s="204"/>
      <c r="HE175" s="204"/>
      <c r="HF175" s="204"/>
      <c r="HG175" s="204"/>
      <c r="HH175" s="204"/>
      <c r="HI175" s="204"/>
      <c r="HJ175" s="204"/>
      <c r="HK175" s="204"/>
      <c r="HL175" s="204"/>
      <c r="HM175" s="204"/>
      <c r="HN175" s="204"/>
      <c r="HO175" s="204"/>
      <c r="HP175" s="204"/>
      <c r="HQ175" s="204"/>
      <c r="HR175" s="204"/>
      <c r="HS175" s="204"/>
      <c r="HT175" s="204"/>
      <c r="HU175" s="204"/>
    </row>
    <row r="176" spans="1:229" ht="12" customHeight="1" x14ac:dyDescent="0.25">
      <c r="A176" s="218"/>
      <c r="B176" s="218"/>
      <c r="C176" s="218"/>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c r="AA176" s="218"/>
      <c r="AB176" s="218"/>
      <c r="AC176" s="218"/>
      <c r="AD176" s="218"/>
      <c r="AE176" s="218"/>
      <c r="AF176" s="218"/>
      <c r="AG176" s="218"/>
      <c r="AH176" s="218"/>
      <c r="AI176" s="218"/>
      <c r="AJ176" s="218"/>
      <c r="AK176" s="218"/>
      <c r="AL176" s="218"/>
      <c r="AM176" s="218"/>
      <c r="AN176" s="218"/>
      <c r="AO176" s="218"/>
      <c r="AP176" s="218"/>
      <c r="AQ176" s="218"/>
      <c r="AR176" s="218"/>
      <c r="AS176" s="218"/>
      <c r="AT176" s="218"/>
      <c r="AU176" s="218"/>
      <c r="AV176" s="203"/>
      <c r="AW176" s="203"/>
      <c r="AX176" s="203"/>
      <c r="AY176" s="203"/>
      <c r="AZ176" s="203"/>
      <c r="BA176" s="203"/>
      <c r="BB176" s="203"/>
      <c r="BC176" s="203"/>
      <c r="BD176" s="203"/>
      <c r="BE176" s="203"/>
      <c r="BF176" s="203"/>
      <c r="BG176" s="203"/>
      <c r="BH176" s="204"/>
      <c r="BI176" s="204"/>
      <c r="BJ176" s="204"/>
      <c r="BK176" s="204"/>
      <c r="BL176" s="204"/>
      <c r="BM176" s="204"/>
      <c r="BN176" s="204"/>
      <c r="BO176" s="204"/>
      <c r="BP176" s="204"/>
      <c r="BQ176" s="204"/>
      <c r="BR176" s="204"/>
      <c r="BS176" s="204"/>
      <c r="BT176" s="204"/>
      <c r="BU176" s="204"/>
      <c r="BV176" s="204"/>
      <c r="BW176" s="204"/>
      <c r="BX176" s="204"/>
      <c r="BY176" s="204"/>
      <c r="BZ176" s="204"/>
      <c r="CA176" s="204"/>
      <c r="CB176" s="204"/>
      <c r="CC176" s="204"/>
      <c r="CD176" s="204"/>
      <c r="CE176" s="204"/>
      <c r="CF176" s="204"/>
      <c r="CG176" s="204"/>
      <c r="CH176" s="204"/>
      <c r="CI176" s="204"/>
      <c r="CJ176" s="204"/>
      <c r="CK176" s="204"/>
      <c r="CL176" s="204"/>
      <c r="CM176" s="204"/>
      <c r="CN176" s="204"/>
      <c r="CO176" s="204"/>
      <c r="CP176" s="204"/>
      <c r="CQ176" s="204"/>
      <c r="CR176" s="204"/>
      <c r="CS176" s="204"/>
      <c r="CT176" s="204"/>
      <c r="CU176" s="204"/>
      <c r="CV176" s="204"/>
      <c r="CW176" s="204"/>
      <c r="CX176" s="204"/>
      <c r="CY176" s="204"/>
      <c r="CZ176" s="204"/>
      <c r="DA176" s="204"/>
      <c r="DB176" s="204"/>
      <c r="DC176" s="204"/>
      <c r="DD176" s="204"/>
      <c r="DE176" s="204"/>
      <c r="DF176" s="204"/>
      <c r="DG176" s="204"/>
      <c r="DH176" s="204"/>
      <c r="DI176" s="204"/>
      <c r="DJ176" s="204"/>
      <c r="DK176" s="204"/>
      <c r="DL176" s="204"/>
      <c r="DM176" s="204"/>
      <c r="DN176" s="204"/>
      <c r="DO176" s="204"/>
      <c r="DP176" s="204"/>
      <c r="DQ176" s="204"/>
      <c r="DR176" s="204"/>
      <c r="DS176" s="204"/>
      <c r="DT176" s="204"/>
      <c r="DU176" s="204"/>
      <c r="DV176" s="204"/>
      <c r="DW176" s="204"/>
      <c r="DX176" s="204"/>
      <c r="DY176" s="204"/>
      <c r="DZ176" s="204"/>
      <c r="EA176" s="204"/>
      <c r="EB176" s="204"/>
      <c r="EC176" s="204"/>
      <c r="ED176" s="204"/>
      <c r="EE176" s="204"/>
      <c r="EF176" s="204"/>
      <c r="EG176" s="204"/>
      <c r="EH176" s="204"/>
      <c r="EI176" s="204"/>
      <c r="EJ176" s="204"/>
      <c r="EK176" s="204"/>
      <c r="EL176" s="204"/>
      <c r="EM176" s="204"/>
      <c r="EN176" s="204"/>
      <c r="EO176" s="204"/>
      <c r="EP176" s="204"/>
      <c r="EQ176" s="204"/>
      <c r="ER176" s="204"/>
      <c r="ES176" s="204"/>
      <c r="ET176" s="204"/>
      <c r="EU176" s="204"/>
      <c r="EV176" s="204"/>
      <c r="EW176" s="204"/>
      <c r="EX176" s="204"/>
      <c r="EY176" s="204"/>
      <c r="EZ176" s="204"/>
      <c r="FA176" s="204"/>
      <c r="FB176" s="204"/>
      <c r="FC176" s="204"/>
      <c r="FD176" s="204"/>
      <c r="FE176" s="204"/>
      <c r="FF176" s="204"/>
      <c r="FG176" s="204"/>
      <c r="FH176" s="204"/>
      <c r="FI176" s="204"/>
      <c r="FJ176" s="204"/>
      <c r="FK176" s="204"/>
      <c r="FL176" s="204"/>
      <c r="FM176" s="204"/>
      <c r="FN176" s="204"/>
      <c r="FO176" s="204"/>
      <c r="FP176" s="204"/>
      <c r="FQ176" s="204"/>
      <c r="FR176" s="204"/>
      <c r="FS176" s="204"/>
      <c r="FT176" s="204"/>
      <c r="FU176" s="204"/>
      <c r="FV176" s="204"/>
      <c r="FW176" s="204"/>
      <c r="FX176" s="204"/>
      <c r="FY176" s="204"/>
      <c r="FZ176" s="204"/>
      <c r="GA176" s="204"/>
      <c r="GB176" s="204"/>
      <c r="GC176" s="204"/>
      <c r="GD176" s="204"/>
      <c r="GE176" s="204"/>
      <c r="GF176" s="204"/>
      <c r="GG176" s="204"/>
      <c r="GH176" s="204"/>
      <c r="GI176" s="204"/>
      <c r="GJ176" s="204"/>
      <c r="GK176" s="204"/>
      <c r="GL176" s="204"/>
      <c r="GM176" s="204"/>
      <c r="GN176" s="204"/>
      <c r="GO176" s="204"/>
      <c r="GP176" s="204"/>
      <c r="GQ176" s="204"/>
      <c r="GR176" s="204"/>
      <c r="GS176" s="204"/>
      <c r="GT176" s="204"/>
      <c r="GU176" s="204"/>
      <c r="GV176" s="204"/>
      <c r="GW176" s="204"/>
      <c r="GX176" s="204"/>
      <c r="GY176" s="204"/>
      <c r="GZ176" s="204"/>
      <c r="HA176" s="204"/>
      <c r="HB176" s="204"/>
      <c r="HC176" s="204"/>
      <c r="HD176" s="204"/>
      <c r="HE176" s="204"/>
      <c r="HF176" s="204"/>
      <c r="HG176" s="204"/>
      <c r="HH176" s="204"/>
      <c r="HI176" s="204"/>
      <c r="HJ176" s="204"/>
      <c r="HK176" s="204"/>
      <c r="HL176" s="204"/>
      <c r="HM176" s="204"/>
      <c r="HN176" s="204"/>
      <c r="HO176" s="204"/>
      <c r="HP176" s="204"/>
      <c r="HQ176" s="204"/>
      <c r="HR176" s="204"/>
      <c r="HS176" s="204"/>
      <c r="HT176" s="204"/>
      <c r="HU176" s="204"/>
    </row>
    <row r="177" spans="1:229" ht="12" customHeight="1" x14ac:dyDescent="0.25">
      <c r="A177" s="218"/>
      <c r="B177" s="218"/>
      <c r="C177" s="218"/>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8"/>
      <c r="AC177" s="218"/>
      <c r="AD177" s="218"/>
      <c r="AE177" s="218"/>
      <c r="AF177" s="218"/>
      <c r="AG177" s="218"/>
      <c r="AH177" s="218"/>
      <c r="AI177" s="218"/>
      <c r="AJ177" s="218"/>
      <c r="AK177" s="218"/>
      <c r="AL177" s="218"/>
      <c r="AM177" s="218"/>
      <c r="AN177" s="218"/>
      <c r="AO177" s="218"/>
      <c r="AP177" s="218"/>
      <c r="AQ177" s="218"/>
      <c r="AR177" s="218"/>
      <c r="AS177" s="218"/>
      <c r="AT177" s="218"/>
      <c r="AU177" s="218"/>
      <c r="AV177" s="203"/>
      <c r="AW177" s="203"/>
      <c r="AX177" s="203"/>
      <c r="AY177" s="203"/>
      <c r="AZ177" s="203"/>
      <c r="BA177" s="203"/>
      <c r="BB177" s="203"/>
      <c r="BC177" s="203"/>
      <c r="BD177" s="203"/>
      <c r="BE177" s="203"/>
      <c r="BF177" s="203"/>
      <c r="BG177" s="203"/>
      <c r="BH177" s="204"/>
      <c r="BI177" s="204"/>
      <c r="BJ177" s="204"/>
      <c r="BK177" s="204"/>
      <c r="BL177" s="204"/>
      <c r="BM177" s="204"/>
      <c r="BN177" s="204"/>
      <c r="BO177" s="204"/>
      <c r="BP177" s="204"/>
      <c r="BQ177" s="204"/>
      <c r="BR177" s="204"/>
      <c r="BS177" s="204"/>
      <c r="BT177" s="204"/>
      <c r="BU177" s="204"/>
      <c r="BV177" s="204"/>
      <c r="BW177" s="204"/>
      <c r="BX177" s="204"/>
      <c r="BY177" s="204"/>
      <c r="BZ177" s="204"/>
      <c r="CA177" s="204"/>
      <c r="CB177" s="204"/>
      <c r="CC177" s="204"/>
      <c r="CD177" s="204"/>
      <c r="CE177" s="204"/>
      <c r="CF177" s="204"/>
      <c r="CG177" s="204"/>
      <c r="CH177" s="204"/>
      <c r="CI177" s="204"/>
      <c r="CJ177" s="204"/>
      <c r="CK177" s="204"/>
      <c r="CL177" s="204"/>
      <c r="CM177" s="204"/>
      <c r="CN177" s="204"/>
      <c r="CO177" s="204"/>
      <c r="CP177" s="204"/>
      <c r="CQ177" s="204"/>
      <c r="CR177" s="204"/>
      <c r="CS177" s="204"/>
      <c r="CT177" s="204"/>
      <c r="CU177" s="204"/>
      <c r="CV177" s="204"/>
      <c r="CW177" s="204"/>
      <c r="CX177" s="204"/>
      <c r="CY177" s="204"/>
      <c r="CZ177" s="204"/>
      <c r="DA177" s="204"/>
      <c r="DB177" s="204"/>
      <c r="DC177" s="204"/>
      <c r="DD177" s="204"/>
      <c r="DE177" s="204"/>
      <c r="DF177" s="204"/>
      <c r="DG177" s="204"/>
      <c r="DH177" s="204"/>
      <c r="DI177" s="204"/>
      <c r="DJ177" s="204"/>
      <c r="DK177" s="204"/>
      <c r="DL177" s="204"/>
      <c r="DM177" s="204"/>
      <c r="DN177" s="204"/>
      <c r="DO177" s="204"/>
      <c r="DP177" s="204"/>
      <c r="DQ177" s="204"/>
      <c r="DR177" s="204"/>
      <c r="DS177" s="204"/>
      <c r="DT177" s="204"/>
      <c r="DU177" s="204"/>
      <c r="DV177" s="204"/>
      <c r="DW177" s="204"/>
      <c r="DX177" s="204"/>
      <c r="DY177" s="204"/>
      <c r="DZ177" s="204"/>
      <c r="EA177" s="204"/>
      <c r="EB177" s="204"/>
      <c r="EC177" s="204"/>
      <c r="ED177" s="204"/>
      <c r="EE177" s="204"/>
      <c r="EF177" s="204"/>
      <c r="EG177" s="204"/>
      <c r="EH177" s="204"/>
      <c r="EI177" s="204"/>
      <c r="EJ177" s="204"/>
      <c r="EK177" s="204"/>
      <c r="EL177" s="204"/>
      <c r="EM177" s="204"/>
      <c r="EN177" s="204"/>
      <c r="EO177" s="204"/>
      <c r="EP177" s="204"/>
      <c r="EQ177" s="204"/>
      <c r="ER177" s="204"/>
      <c r="ES177" s="204"/>
      <c r="ET177" s="204"/>
      <c r="EU177" s="204"/>
      <c r="EV177" s="204"/>
      <c r="EW177" s="204"/>
      <c r="EX177" s="204"/>
      <c r="EY177" s="204"/>
      <c r="EZ177" s="204"/>
      <c r="FA177" s="204"/>
      <c r="FB177" s="204"/>
      <c r="FC177" s="204"/>
      <c r="FD177" s="204"/>
      <c r="FE177" s="204"/>
      <c r="FF177" s="204"/>
      <c r="FG177" s="204"/>
      <c r="FH177" s="204"/>
      <c r="FI177" s="204"/>
      <c r="FJ177" s="204"/>
      <c r="FK177" s="204"/>
      <c r="FL177" s="204"/>
      <c r="FM177" s="204"/>
      <c r="FN177" s="204"/>
      <c r="FO177" s="204"/>
      <c r="FP177" s="204"/>
      <c r="FQ177" s="204"/>
      <c r="FR177" s="204"/>
      <c r="FS177" s="204"/>
      <c r="FT177" s="204"/>
      <c r="FU177" s="204"/>
      <c r="FV177" s="204"/>
      <c r="FW177" s="204"/>
      <c r="FX177" s="204"/>
      <c r="FY177" s="204"/>
      <c r="FZ177" s="204"/>
      <c r="GA177" s="204"/>
      <c r="GB177" s="204"/>
      <c r="GC177" s="204"/>
      <c r="GD177" s="204"/>
      <c r="GE177" s="204"/>
      <c r="GF177" s="204"/>
      <c r="GG177" s="204"/>
      <c r="GH177" s="204"/>
      <c r="GI177" s="204"/>
      <c r="GJ177" s="204"/>
      <c r="GK177" s="204"/>
      <c r="GL177" s="204"/>
      <c r="GM177" s="204"/>
      <c r="GN177" s="204"/>
      <c r="GO177" s="204"/>
      <c r="GP177" s="204"/>
      <c r="GQ177" s="204"/>
      <c r="GR177" s="204"/>
      <c r="GS177" s="204"/>
      <c r="GT177" s="204"/>
      <c r="GU177" s="204"/>
      <c r="GV177" s="204"/>
      <c r="GW177" s="204"/>
      <c r="GX177" s="204"/>
      <c r="GY177" s="204"/>
      <c r="GZ177" s="204"/>
      <c r="HA177" s="204"/>
      <c r="HB177" s="204"/>
      <c r="HC177" s="204"/>
      <c r="HD177" s="204"/>
      <c r="HE177" s="204"/>
      <c r="HF177" s="204"/>
      <c r="HG177" s="204"/>
      <c r="HH177" s="204"/>
      <c r="HI177" s="204"/>
      <c r="HJ177" s="204"/>
      <c r="HK177" s="204"/>
      <c r="HL177" s="204"/>
      <c r="HM177" s="204"/>
      <c r="HN177" s="204"/>
      <c r="HO177" s="204"/>
      <c r="HP177" s="204"/>
      <c r="HQ177" s="204"/>
      <c r="HR177" s="204"/>
      <c r="HS177" s="204"/>
      <c r="HT177" s="204"/>
      <c r="HU177" s="204"/>
    </row>
    <row r="178" spans="1:229" ht="12" customHeight="1" x14ac:dyDescent="0.25">
      <c r="A178" s="218"/>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8"/>
      <c r="AC178" s="218"/>
      <c r="AD178" s="218"/>
      <c r="AE178" s="218"/>
      <c r="AF178" s="218"/>
      <c r="AG178" s="218"/>
      <c r="AH178" s="218"/>
      <c r="AI178" s="218"/>
      <c r="AJ178" s="218"/>
      <c r="AK178" s="218"/>
      <c r="AL178" s="218"/>
      <c r="AM178" s="218"/>
      <c r="AN178" s="218"/>
      <c r="AO178" s="218"/>
      <c r="AP178" s="218"/>
      <c r="AQ178" s="218"/>
      <c r="AR178" s="218"/>
      <c r="AS178" s="218"/>
      <c r="AT178" s="218"/>
      <c r="AU178" s="218"/>
      <c r="AV178" s="203"/>
      <c r="AW178" s="203"/>
      <c r="AX178" s="203"/>
      <c r="AY178" s="203"/>
      <c r="AZ178" s="203"/>
      <c r="BA178" s="203"/>
      <c r="BB178" s="203"/>
      <c r="BC178" s="203"/>
      <c r="BD178" s="203"/>
      <c r="BE178" s="203"/>
      <c r="BF178" s="203"/>
      <c r="BG178" s="203"/>
      <c r="BH178" s="204"/>
      <c r="BI178" s="204"/>
      <c r="BJ178" s="204"/>
      <c r="BK178" s="204"/>
      <c r="BL178" s="204"/>
      <c r="BM178" s="204"/>
      <c r="BN178" s="204"/>
      <c r="BO178" s="204"/>
      <c r="BP178" s="204"/>
      <c r="BQ178" s="204"/>
      <c r="BR178" s="204"/>
      <c r="BS178" s="204"/>
      <c r="BT178" s="204"/>
      <c r="BU178" s="204"/>
      <c r="BV178" s="204"/>
      <c r="BW178" s="204"/>
      <c r="BX178" s="204"/>
      <c r="BY178" s="204"/>
      <c r="BZ178" s="204"/>
      <c r="CA178" s="204"/>
      <c r="CB178" s="204"/>
      <c r="CC178" s="204"/>
      <c r="CD178" s="204"/>
      <c r="CE178" s="204"/>
      <c r="CF178" s="204"/>
      <c r="CG178" s="204"/>
      <c r="CH178" s="204"/>
      <c r="CI178" s="204"/>
      <c r="CJ178" s="204"/>
      <c r="CK178" s="204"/>
      <c r="CL178" s="204"/>
      <c r="CM178" s="204"/>
      <c r="CN178" s="204"/>
      <c r="CO178" s="204"/>
      <c r="CP178" s="204"/>
      <c r="CQ178" s="204"/>
      <c r="CR178" s="204"/>
      <c r="CS178" s="204"/>
      <c r="CT178" s="204"/>
      <c r="CU178" s="204"/>
      <c r="CV178" s="204"/>
      <c r="CW178" s="204"/>
      <c r="CX178" s="204"/>
      <c r="CY178" s="204"/>
      <c r="CZ178" s="204"/>
      <c r="DA178" s="204"/>
      <c r="DB178" s="204"/>
      <c r="DC178" s="204"/>
      <c r="DD178" s="204"/>
      <c r="DE178" s="204"/>
      <c r="DF178" s="204"/>
      <c r="DG178" s="204"/>
      <c r="DH178" s="204"/>
      <c r="DI178" s="204"/>
      <c r="DJ178" s="204"/>
      <c r="DK178" s="204"/>
      <c r="DL178" s="204"/>
      <c r="DM178" s="204"/>
      <c r="DN178" s="204"/>
      <c r="DO178" s="204"/>
      <c r="DP178" s="204"/>
      <c r="DQ178" s="204"/>
      <c r="DR178" s="204"/>
      <c r="DS178" s="204"/>
      <c r="DT178" s="204"/>
      <c r="DU178" s="204"/>
      <c r="DV178" s="204"/>
      <c r="DW178" s="204"/>
      <c r="DX178" s="204"/>
      <c r="DY178" s="204"/>
      <c r="DZ178" s="204"/>
      <c r="EA178" s="204"/>
      <c r="EB178" s="204"/>
      <c r="EC178" s="204"/>
      <c r="ED178" s="204"/>
      <c r="EE178" s="204"/>
      <c r="EF178" s="204"/>
      <c r="EG178" s="204"/>
      <c r="EH178" s="204"/>
      <c r="EI178" s="204"/>
      <c r="EJ178" s="204"/>
      <c r="EK178" s="204"/>
      <c r="EL178" s="204"/>
      <c r="EM178" s="204"/>
      <c r="EN178" s="204"/>
      <c r="EO178" s="204"/>
      <c r="EP178" s="204"/>
      <c r="EQ178" s="204"/>
      <c r="ER178" s="204"/>
      <c r="ES178" s="204"/>
      <c r="ET178" s="204"/>
      <c r="EU178" s="204"/>
      <c r="EV178" s="204"/>
      <c r="EW178" s="204"/>
      <c r="EX178" s="204"/>
      <c r="EY178" s="204"/>
      <c r="EZ178" s="204"/>
      <c r="FA178" s="204"/>
      <c r="FB178" s="204"/>
      <c r="FC178" s="204"/>
      <c r="FD178" s="204"/>
      <c r="FE178" s="204"/>
      <c r="FF178" s="204"/>
      <c r="FG178" s="204"/>
      <c r="FH178" s="204"/>
      <c r="FI178" s="204"/>
      <c r="FJ178" s="204"/>
      <c r="FK178" s="204"/>
      <c r="FL178" s="204"/>
      <c r="FM178" s="204"/>
      <c r="FN178" s="204"/>
      <c r="FO178" s="204"/>
      <c r="FP178" s="204"/>
      <c r="FQ178" s="204"/>
      <c r="FR178" s="204"/>
      <c r="FS178" s="204"/>
      <c r="FT178" s="204"/>
      <c r="FU178" s="204"/>
      <c r="FV178" s="204"/>
      <c r="FW178" s="204"/>
      <c r="FX178" s="204"/>
      <c r="FY178" s="204"/>
      <c r="FZ178" s="204"/>
      <c r="GA178" s="204"/>
      <c r="GB178" s="204"/>
      <c r="GC178" s="204"/>
      <c r="GD178" s="204"/>
      <c r="GE178" s="204"/>
      <c r="GF178" s="204"/>
      <c r="GG178" s="204"/>
      <c r="GH178" s="204"/>
      <c r="GI178" s="204"/>
      <c r="GJ178" s="204"/>
      <c r="GK178" s="204"/>
      <c r="GL178" s="204"/>
      <c r="GM178" s="204"/>
      <c r="GN178" s="204"/>
      <c r="GO178" s="204"/>
      <c r="GP178" s="204"/>
      <c r="GQ178" s="204"/>
      <c r="GR178" s="204"/>
      <c r="GS178" s="204"/>
      <c r="GT178" s="204"/>
      <c r="GU178" s="204"/>
      <c r="GV178" s="204"/>
      <c r="GW178" s="204"/>
      <c r="GX178" s="204"/>
      <c r="GY178" s="204"/>
      <c r="GZ178" s="204"/>
      <c r="HA178" s="204"/>
      <c r="HB178" s="204"/>
      <c r="HC178" s="204"/>
      <c r="HD178" s="204"/>
      <c r="HE178" s="204"/>
      <c r="HF178" s="204"/>
      <c r="HG178" s="204"/>
      <c r="HH178" s="204"/>
      <c r="HI178" s="204"/>
      <c r="HJ178" s="204"/>
      <c r="HK178" s="204"/>
      <c r="HL178" s="204"/>
      <c r="HM178" s="204"/>
      <c r="HN178" s="204"/>
      <c r="HO178" s="204"/>
      <c r="HP178" s="204"/>
      <c r="HQ178" s="204"/>
      <c r="HR178" s="204"/>
      <c r="HS178" s="204"/>
      <c r="HT178" s="204"/>
      <c r="HU178" s="204"/>
    </row>
    <row r="179" spans="1:229" ht="12" customHeight="1" x14ac:dyDescent="0.25">
      <c r="A179" s="218"/>
      <c r="B179" s="218"/>
      <c r="C179" s="218"/>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c r="AA179" s="218"/>
      <c r="AB179" s="218"/>
      <c r="AC179" s="218"/>
      <c r="AD179" s="218"/>
      <c r="AE179" s="218"/>
      <c r="AF179" s="218"/>
      <c r="AG179" s="218"/>
      <c r="AH179" s="218"/>
      <c r="AI179" s="218"/>
      <c r="AJ179" s="218"/>
      <c r="AK179" s="218"/>
      <c r="AL179" s="218"/>
      <c r="AM179" s="218"/>
      <c r="AN179" s="218"/>
      <c r="AO179" s="218"/>
      <c r="AP179" s="218"/>
      <c r="AQ179" s="218"/>
      <c r="AR179" s="218"/>
      <c r="AS179" s="218"/>
      <c r="AT179" s="218"/>
      <c r="AU179" s="218"/>
      <c r="AV179" s="203"/>
      <c r="AW179" s="203"/>
      <c r="AX179" s="203"/>
      <c r="AY179" s="203"/>
      <c r="AZ179" s="203"/>
      <c r="BA179" s="203"/>
      <c r="BB179" s="203"/>
      <c r="BC179" s="203"/>
      <c r="BD179" s="203"/>
      <c r="BE179" s="203"/>
      <c r="BF179" s="203"/>
      <c r="BG179" s="203"/>
      <c r="BH179" s="204"/>
      <c r="BI179" s="204"/>
      <c r="BJ179" s="204"/>
      <c r="BK179" s="204"/>
      <c r="BL179" s="204"/>
      <c r="BM179" s="204"/>
      <c r="BN179" s="204"/>
      <c r="BO179" s="204"/>
      <c r="BP179" s="204"/>
      <c r="BQ179" s="204"/>
      <c r="BR179" s="204"/>
      <c r="BS179" s="204"/>
      <c r="BT179" s="204"/>
      <c r="BU179" s="204"/>
      <c r="BV179" s="204"/>
      <c r="BW179" s="204"/>
      <c r="BX179" s="204"/>
      <c r="BY179" s="204"/>
      <c r="BZ179" s="204"/>
      <c r="CA179" s="204"/>
      <c r="CB179" s="204"/>
      <c r="CC179" s="204"/>
      <c r="CD179" s="204"/>
      <c r="CE179" s="204"/>
      <c r="CF179" s="204"/>
      <c r="CG179" s="204"/>
      <c r="CH179" s="204"/>
      <c r="CI179" s="204"/>
      <c r="CJ179" s="204"/>
      <c r="CK179" s="204"/>
      <c r="CL179" s="204"/>
      <c r="CM179" s="204"/>
      <c r="CN179" s="204"/>
      <c r="CO179" s="204"/>
      <c r="CP179" s="204"/>
      <c r="CQ179" s="204"/>
      <c r="CR179" s="204"/>
      <c r="CS179" s="204"/>
      <c r="CT179" s="204"/>
      <c r="CU179" s="204"/>
      <c r="CV179" s="204"/>
      <c r="CW179" s="204"/>
      <c r="CX179" s="204"/>
      <c r="CY179" s="204"/>
      <c r="CZ179" s="204"/>
      <c r="DA179" s="204"/>
      <c r="DB179" s="204"/>
      <c r="DC179" s="204"/>
      <c r="DD179" s="204"/>
      <c r="DE179" s="204"/>
      <c r="DF179" s="204"/>
      <c r="DG179" s="204"/>
      <c r="DH179" s="204"/>
      <c r="DI179" s="204"/>
      <c r="DJ179" s="204"/>
      <c r="DK179" s="204"/>
      <c r="DL179" s="204"/>
      <c r="DM179" s="204"/>
      <c r="DN179" s="204"/>
      <c r="DO179" s="204"/>
      <c r="DP179" s="204"/>
      <c r="DQ179" s="204"/>
      <c r="DR179" s="204"/>
      <c r="DS179" s="204"/>
      <c r="DT179" s="204"/>
      <c r="DU179" s="204"/>
      <c r="DV179" s="204"/>
      <c r="DW179" s="204"/>
      <c r="DX179" s="204"/>
      <c r="DY179" s="204"/>
      <c r="DZ179" s="204"/>
      <c r="EA179" s="204"/>
      <c r="EB179" s="204"/>
      <c r="EC179" s="204"/>
      <c r="ED179" s="204"/>
      <c r="EE179" s="204"/>
      <c r="EF179" s="204"/>
      <c r="EG179" s="204"/>
      <c r="EH179" s="204"/>
      <c r="EI179" s="204"/>
      <c r="EJ179" s="204"/>
      <c r="EK179" s="204"/>
      <c r="EL179" s="204"/>
      <c r="EM179" s="204"/>
      <c r="EN179" s="204"/>
      <c r="EO179" s="204"/>
      <c r="EP179" s="204"/>
      <c r="EQ179" s="204"/>
      <c r="ER179" s="204"/>
      <c r="ES179" s="204"/>
      <c r="ET179" s="204"/>
      <c r="EU179" s="204"/>
      <c r="EV179" s="204"/>
      <c r="EW179" s="204"/>
      <c r="EX179" s="204"/>
      <c r="EY179" s="204"/>
      <c r="EZ179" s="204"/>
      <c r="FA179" s="204"/>
      <c r="FB179" s="204"/>
      <c r="FC179" s="204"/>
      <c r="FD179" s="204"/>
      <c r="FE179" s="204"/>
      <c r="FF179" s="204"/>
      <c r="FG179" s="204"/>
      <c r="FH179" s="204"/>
      <c r="FI179" s="204"/>
      <c r="FJ179" s="204"/>
      <c r="FK179" s="204"/>
      <c r="FL179" s="204"/>
      <c r="FM179" s="204"/>
      <c r="FN179" s="204"/>
      <c r="FO179" s="204"/>
      <c r="FP179" s="204"/>
      <c r="FQ179" s="204"/>
      <c r="FR179" s="204"/>
      <c r="FS179" s="204"/>
      <c r="FT179" s="204"/>
      <c r="FU179" s="204"/>
      <c r="FV179" s="204"/>
      <c r="FW179" s="204"/>
      <c r="FX179" s="204"/>
      <c r="FY179" s="204"/>
      <c r="FZ179" s="204"/>
      <c r="GA179" s="204"/>
      <c r="GB179" s="204"/>
      <c r="GC179" s="204"/>
      <c r="GD179" s="204"/>
      <c r="GE179" s="204"/>
      <c r="GF179" s="204"/>
      <c r="GG179" s="204"/>
      <c r="GH179" s="204"/>
      <c r="GI179" s="204"/>
      <c r="GJ179" s="204"/>
      <c r="GK179" s="204"/>
      <c r="GL179" s="204"/>
      <c r="GM179" s="204"/>
      <c r="GN179" s="204"/>
      <c r="GO179" s="204"/>
      <c r="GP179" s="204"/>
      <c r="GQ179" s="204"/>
      <c r="GR179" s="204"/>
      <c r="GS179" s="204"/>
      <c r="GT179" s="204"/>
      <c r="GU179" s="204"/>
      <c r="GV179" s="204"/>
      <c r="GW179" s="204"/>
      <c r="GX179" s="204"/>
      <c r="GY179" s="204"/>
      <c r="GZ179" s="204"/>
      <c r="HA179" s="204"/>
      <c r="HB179" s="204"/>
      <c r="HC179" s="204"/>
      <c r="HD179" s="204"/>
      <c r="HE179" s="204"/>
      <c r="HF179" s="204"/>
      <c r="HG179" s="204"/>
      <c r="HH179" s="204"/>
      <c r="HI179" s="204"/>
      <c r="HJ179" s="204"/>
      <c r="HK179" s="204"/>
      <c r="HL179" s="204"/>
      <c r="HM179" s="204"/>
      <c r="HN179" s="204"/>
      <c r="HO179" s="204"/>
      <c r="HP179" s="204"/>
      <c r="HQ179" s="204"/>
      <c r="HR179" s="204"/>
      <c r="HS179" s="204"/>
      <c r="HT179" s="204"/>
      <c r="HU179" s="204"/>
    </row>
    <row r="180" spans="1:229" ht="12" customHeight="1" x14ac:dyDescent="0.25">
      <c r="A180" s="218"/>
      <c r="B180" s="218"/>
      <c r="C180" s="218"/>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c r="AA180" s="218"/>
      <c r="AB180" s="218"/>
      <c r="AC180" s="218"/>
      <c r="AD180" s="218"/>
      <c r="AE180" s="218"/>
      <c r="AF180" s="218"/>
      <c r="AG180" s="218"/>
      <c r="AH180" s="218"/>
      <c r="AI180" s="218"/>
      <c r="AJ180" s="218"/>
      <c r="AK180" s="218"/>
      <c r="AL180" s="218"/>
      <c r="AM180" s="218"/>
      <c r="AN180" s="218"/>
      <c r="AO180" s="218"/>
      <c r="AP180" s="218"/>
      <c r="AQ180" s="218"/>
      <c r="AR180" s="218"/>
      <c r="AS180" s="218"/>
      <c r="AT180" s="218"/>
      <c r="AU180" s="218"/>
      <c r="AV180" s="203"/>
      <c r="AW180" s="203"/>
      <c r="AX180" s="203"/>
      <c r="AY180" s="203"/>
      <c r="AZ180" s="203"/>
      <c r="BA180" s="203"/>
      <c r="BB180" s="203"/>
      <c r="BC180" s="203"/>
      <c r="BD180" s="203"/>
      <c r="BE180" s="203"/>
      <c r="BF180" s="203"/>
      <c r="BG180" s="203"/>
      <c r="BH180" s="204"/>
      <c r="BI180" s="204"/>
      <c r="BJ180" s="204"/>
      <c r="BK180" s="204"/>
      <c r="BL180" s="204"/>
      <c r="BM180" s="204"/>
      <c r="BN180" s="204"/>
      <c r="BO180" s="204"/>
      <c r="BP180" s="204"/>
      <c r="BQ180" s="204"/>
      <c r="BR180" s="204"/>
      <c r="BS180" s="204"/>
      <c r="BT180" s="204"/>
      <c r="BU180" s="204"/>
      <c r="BV180" s="204"/>
      <c r="BW180" s="204"/>
      <c r="BX180" s="204"/>
      <c r="BY180" s="204"/>
      <c r="BZ180" s="204"/>
      <c r="CA180" s="204"/>
      <c r="CB180" s="204"/>
      <c r="CC180" s="204"/>
      <c r="CD180" s="204"/>
      <c r="CE180" s="204"/>
      <c r="CF180" s="204"/>
      <c r="CG180" s="204"/>
      <c r="CH180" s="204"/>
      <c r="CI180" s="204"/>
      <c r="CJ180" s="204"/>
      <c r="CK180" s="204"/>
      <c r="CL180" s="204"/>
      <c r="CM180" s="204"/>
      <c r="CN180" s="204"/>
      <c r="CO180" s="204"/>
      <c r="CP180" s="204"/>
      <c r="CQ180" s="204"/>
      <c r="CR180" s="204"/>
      <c r="CS180" s="204"/>
      <c r="CT180" s="204"/>
      <c r="CU180" s="204"/>
      <c r="CV180" s="204"/>
      <c r="CW180" s="204"/>
      <c r="CX180" s="204"/>
      <c r="CY180" s="204"/>
      <c r="CZ180" s="204"/>
      <c r="DA180" s="204"/>
      <c r="DB180" s="204"/>
      <c r="DC180" s="204"/>
      <c r="DD180" s="204"/>
      <c r="DE180" s="204"/>
      <c r="DF180" s="204"/>
      <c r="DG180" s="204"/>
      <c r="DH180" s="204"/>
      <c r="DI180" s="204"/>
      <c r="DJ180" s="204"/>
      <c r="DK180" s="204"/>
      <c r="DL180" s="204"/>
      <c r="DM180" s="204"/>
      <c r="DN180" s="204"/>
      <c r="DO180" s="204"/>
      <c r="DP180" s="204"/>
      <c r="DQ180" s="204"/>
      <c r="DR180" s="204"/>
      <c r="DS180" s="204"/>
      <c r="DT180" s="204"/>
      <c r="DU180" s="204"/>
      <c r="DV180" s="204"/>
      <c r="DW180" s="204"/>
      <c r="DX180" s="204"/>
      <c r="DY180" s="204"/>
      <c r="DZ180" s="204"/>
      <c r="EA180" s="204"/>
      <c r="EB180" s="204"/>
      <c r="EC180" s="204"/>
      <c r="ED180" s="204"/>
      <c r="EE180" s="204"/>
      <c r="EF180" s="204"/>
      <c r="EG180" s="204"/>
      <c r="EH180" s="204"/>
      <c r="EI180" s="204"/>
      <c r="EJ180" s="204"/>
      <c r="EK180" s="204"/>
      <c r="EL180" s="204"/>
      <c r="EM180" s="204"/>
      <c r="EN180" s="204"/>
      <c r="EO180" s="204"/>
      <c r="EP180" s="204"/>
      <c r="EQ180" s="204"/>
      <c r="ER180" s="204"/>
      <c r="ES180" s="204"/>
      <c r="ET180" s="204"/>
      <c r="EU180" s="204"/>
      <c r="EV180" s="204"/>
      <c r="EW180" s="204"/>
      <c r="EX180" s="204"/>
      <c r="EY180" s="204"/>
      <c r="EZ180" s="204"/>
      <c r="FA180" s="204"/>
      <c r="FB180" s="204"/>
      <c r="FC180" s="204"/>
      <c r="FD180" s="204"/>
      <c r="FE180" s="204"/>
      <c r="FF180" s="204"/>
      <c r="FG180" s="204"/>
      <c r="FH180" s="204"/>
      <c r="FI180" s="204"/>
      <c r="FJ180" s="204"/>
      <c r="FK180" s="204"/>
      <c r="FL180" s="204"/>
      <c r="FM180" s="204"/>
      <c r="FN180" s="204"/>
      <c r="FO180" s="204"/>
      <c r="FP180" s="204"/>
      <c r="FQ180" s="204"/>
      <c r="FR180" s="204"/>
      <c r="FS180" s="204"/>
      <c r="FT180" s="204"/>
      <c r="FU180" s="204"/>
      <c r="FV180" s="204"/>
      <c r="FW180" s="204"/>
      <c r="FX180" s="204"/>
      <c r="FY180" s="204"/>
      <c r="FZ180" s="204"/>
      <c r="GA180" s="204"/>
      <c r="GB180" s="204"/>
      <c r="GC180" s="204"/>
      <c r="GD180" s="204"/>
      <c r="GE180" s="204"/>
      <c r="GF180" s="204"/>
      <c r="GG180" s="204"/>
      <c r="GH180" s="204"/>
      <c r="GI180" s="204"/>
      <c r="GJ180" s="204"/>
      <c r="GK180" s="204"/>
      <c r="GL180" s="204"/>
      <c r="GM180" s="204"/>
      <c r="GN180" s="204"/>
      <c r="GO180" s="204"/>
      <c r="GP180" s="204"/>
      <c r="GQ180" s="204"/>
      <c r="GR180" s="204"/>
      <c r="GS180" s="204"/>
      <c r="GT180" s="204"/>
      <c r="GU180" s="204"/>
      <c r="GV180" s="204"/>
      <c r="GW180" s="204"/>
      <c r="GX180" s="204"/>
      <c r="GY180" s="204"/>
      <c r="GZ180" s="204"/>
      <c r="HA180" s="204"/>
      <c r="HB180" s="204"/>
      <c r="HC180" s="204"/>
      <c r="HD180" s="204"/>
      <c r="HE180" s="204"/>
      <c r="HF180" s="204"/>
      <c r="HG180" s="204"/>
      <c r="HH180" s="204"/>
      <c r="HI180" s="204"/>
      <c r="HJ180" s="204"/>
      <c r="HK180" s="204"/>
      <c r="HL180" s="204"/>
      <c r="HM180" s="204"/>
      <c r="HN180" s="204"/>
      <c r="HO180" s="204"/>
      <c r="HP180" s="204"/>
      <c r="HQ180" s="204"/>
      <c r="HR180" s="204"/>
      <c r="HS180" s="204"/>
      <c r="HT180" s="204"/>
      <c r="HU180" s="204"/>
    </row>
    <row r="181" spans="1:229" ht="12" customHeight="1" x14ac:dyDescent="0.25">
      <c r="A181" s="218"/>
      <c r="B181" s="218"/>
      <c r="C181" s="218"/>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c r="AA181" s="218"/>
      <c r="AB181" s="218"/>
      <c r="AC181" s="218"/>
      <c r="AD181" s="218"/>
      <c r="AE181" s="218"/>
      <c r="AF181" s="218"/>
      <c r="AG181" s="218"/>
      <c r="AH181" s="218"/>
      <c r="AI181" s="218"/>
      <c r="AJ181" s="218"/>
      <c r="AK181" s="218"/>
      <c r="AL181" s="218"/>
      <c r="AM181" s="218"/>
      <c r="AN181" s="218"/>
      <c r="AO181" s="218"/>
      <c r="AP181" s="218"/>
      <c r="AQ181" s="218"/>
      <c r="AR181" s="218"/>
      <c r="AS181" s="218"/>
      <c r="AT181" s="218"/>
      <c r="AU181" s="218"/>
      <c r="AV181" s="203"/>
      <c r="AW181" s="203"/>
      <c r="AX181" s="203"/>
      <c r="AY181" s="203"/>
      <c r="AZ181" s="203"/>
      <c r="BA181" s="203"/>
      <c r="BB181" s="203"/>
      <c r="BC181" s="203"/>
      <c r="BD181" s="203"/>
      <c r="BE181" s="203"/>
      <c r="BF181" s="203"/>
      <c r="BG181" s="203"/>
      <c r="BH181" s="204"/>
      <c r="BI181" s="204"/>
      <c r="BJ181" s="204"/>
      <c r="BK181" s="204"/>
      <c r="BL181" s="204"/>
      <c r="BM181" s="204"/>
      <c r="BN181" s="204"/>
      <c r="BO181" s="204"/>
      <c r="BP181" s="204"/>
      <c r="BQ181" s="204"/>
      <c r="BR181" s="204"/>
      <c r="BS181" s="204"/>
      <c r="BT181" s="204"/>
      <c r="BU181" s="204"/>
      <c r="BV181" s="204"/>
      <c r="BW181" s="204"/>
      <c r="BX181" s="204"/>
      <c r="BY181" s="204"/>
      <c r="BZ181" s="204"/>
      <c r="CA181" s="204"/>
      <c r="CB181" s="204"/>
      <c r="CC181" s="204"/>
      <c r="CD181" s="204"/>
      <c r="CE181" s="204"/>
      <c r="CF181" s="204"/>
      <c r="CG181" s="204"/>
      <c r="CH181" s="204"/>
      <c r="CI181" s="204"/>
      <c r="CJ181" s="204"/>
      <c r="CK181" s="204"/>
      <c r="CL181" s="204"/>
      <c r="CM181" s="204"/>
      <c r="CN181" s="204"/>
      <c r="CO181" s="204"/>
      <c r="CP181" s="204"/>
      <c r="CQ181" s="204"/>
      <c r="CR181" s="204"/>
      <c r="CS181" s="204"/>
      <c r="CT181" s="204"/>
      <c r="CU181" s="204"/>
      <c r="CV181" s="204"/>
      <c r="CW181" s="204"/>
      <c r="CX181" s="204"/>
      <c r="CY181" s="204"/>
      <c r="CZ181" s="204"/>
      <c r="DA181" s="204"/>
      <c r="DB181" s="204"/>
      <c r="DC181" s="204"/>
      <c r="DD181" s="204"/>
      <c r="DE181" s="204"/>
      <c r="DF181" s="204"/>
      <c r="DG181" s="204"/>
      <c r="DH181" s="204"/>
      <c r="DI181" s="204"/>
      <c r="DJ181" s="204"/>
      <c r="DK181" s="204"/>
      <c r="DL181" s="204"/>
      <c r="DM181" s="204"/>
      <c r="DN181" s="204"/>
      <c r="DO181" s="204"/>
      <c r="DP181" s="204"/>
      <c r="DQ181" s="204"/>
      <c r="DR181" s="204"/>
      <c r="DS181" s="204"/>
      <c r="DT181" s="204"/>
      <c r="DU181" s="204"/>
      <c r="DV181" s="204"/>
      <c r="DW181" s="204"/>
      <c r="DX181" s="204"/>
      <c r="DY181" s="204"/>
      <c r="DZ181" s="204"/>
      <c r="EA181" s="204"/>
      <c r="EB181" s="204"/>
      <c r="EC181" s="204"/>
      <c r="ED181" s="204"/>
      <c r="EE181" s="204"/>
      <c r="EF181" s="204"/>
      <c r="EG181" s="204"/>
      <c r="EH181" s="204"/>
      <c r="EI181" s="204"/>
      <c r="EJ181" s="204"/>
      <c r="EK181" s="204"/>
      <c r="EL181" s="204"/>
      <c r="EM181" s="204"/>
      <c r="EN181" s="204"/>
      <c r="EO181" s="204"/>
      <c r="EP181" s="204"/>
      <c r="EQ181" s="204"/>
      <c r="ER181" s="204"/>
      <c r="ES181" s="204"/>
      <c r="ET181" s="204"/>
      <c r="EU181" s="204"/>
      <c r="EV181" s="204"/>
      <c r="EW181" s="204"/>
      <c r="EX181" s="204"/>
      <c r="EY181" s="204"/>
      <c r="EZ181" s="204"/>
      <c r="FA181" s="204"/>
      <c r="FB181" s="204"/>
      <c r="FC181" s="204"/>
      <c r="FD181" s="204"/>
      <c r="FE181" s="204"/>
      <c r="FF181" s="204"/>
      <c r="FG181" s="204"/>
      <c r="FH181" s="204"/>
      <c r="FI181" s="204"/>
      <c r="FJ181" s="204"/>
      <c r="FK181" s="204"/>
      <c r="FL181" s="204"/>
      <c r="FM181" s="204"/>
      <c r="FN181" s="204"/>
      <c r="FO181" s="204"/>
      <c r="FP181" s="204"/>
      <c r="FQ181" s="204"/>
      <c r="FR181" s="204"/>
      <c r="FS181" s="204"/>
      <c r="FT181" s="204"/>
      <c r="FU181" s="204"/>
      <c r="FV181" s="204"/>
      <c r="FW181" s="204"/>
      <c r="FX181" s="204"/>
      <c r="FY181" s="204"/>
      <c r="FZ181" s="204"/>
      <c r="GA181" s="204"/>
      <c r="GB181" s="204"/>
      <c r="GC181" s="204"/>
      <c r="GD181" s="204"/>
      <c r="GE181" s="204"/>
      <c r="GF181" s="204"/>
      <c r="GG181" s="204"/>
      <c r="GH181" s="204"/>
      <c r="GI181" s="204"/>
      <c r="GJ181" s="204"/>
      <c r="GK181" s="204"/>
      <c r="GL181" s="204"/>
      <c r="GM181" s="204"/>
      <c r="GN181" s="204"/>
      <c r="GO181" s="204"/>
      <c r="GP181" s="204"/>
      <c r="GQ181" s="204"/>
      <c r="GR181" s="204"/>
      <c r="GS181" s="204"/>
      <c r="GT181" s="204"/>
      <c r="GU181" s="204"/>
      <c r="GV181" s="204"/>
      <c r="GW181" s="204"/>
      <c r="GX181" s="204"/>
      <c r="GY181" s="204"/>
      <c r="GZ181" s="204"/>
      <c r="HA181" s="204"/>
      <c r="HB181" s="204"/>
      <c r="HC181" s="204"/>
      <c r="HD181" s="204"/>
      <c r="HE181" s="204"/>
      <c r="HF181" s="204"/>
      <c r="HG181" s="204"/>
      <c r="HH181" s="204"/>
      <c r="HI181" s="204"/>
      <c r="HJ181" s="204"/>
      <c r="HK181" s="204"/>
      <c r="HL181" s="204"/>
      <c r="HM181" s="204"/>
      <c r="HN181" s="204"/>
      <c r="HO181" s="204"/>
      <c r="HP181" s="204"/>
      <c r="HQ181" s="204"/>
      <c r="HR181" s="204"/>
      <c r="HS181" s="204"/>
      <c r="HT181" s="204"/>
      <c r="HU181" s="204"/>
    </row>
    <row r="182" spans="1:229" ht="12" customHeight="1" x14ac:dyDescent="0.25">
      <c r="A182" s="218"/>
      <c r="B182" s="218"/>
      <c r="C182" s="218"/>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c r="AA182" s="218"/>
      <c r="AB182" s="218"/>
      <c r="AC182" s="218"/>
      <c r="AD182" s="218"/>
      <c r="AE182" s="218"/>
      <c r="AF182" s="218"/>
      <c r="AG182" s="218"/>
      <c r="AH182" s="218"/>
      <c r="AI182" s="218"/>
      <c r="AJ182" s="218"/>
      <c r="AK182" s="218"/>
      <c r="AL182" s="218"/>
      <c r="AM182" s="218"/>
      <c r="AN182" s="218"/>
      <c r="AO182" s="218"/>
      <c r="AP182" s="218"/>
      <c r="AQ182" s="218"/>
      <c r="AR182" s="218"/>
      <c r="AS182" s="218"/>
      <c r="AT182" s="218"/>
      <c r="AU182" s="218"/>
      <c r="AV182" s="203"/>
      <c r="AW182" s="203"/>
      <c r="AX182" s="203"/>
      <c r="AY182" s="203"/>
      <c r="AZ182" s="203"/>
      <c r="BA182" s="203"/>
      <c r="BB182" s="203"/>
      <c r="BC182" s="203"/>
      <c r="BD182" s="203"/>
      <c r="BE182" s="203"/>
      <c r="BF182" s="203"/>
      <c r="BG182" s="203"/>
      <c r="BH182" s="204"/>
      <c r="BI182" s="204"/>
      <c r="BJ182" s="204"/>
      <c r="BK182" s="204"/>
      <c r="BL182" s="204"/>
      <c r="BM182" s="204"/>
      <c r="BN182" s="204"/>
      <c r="BO182" s="204"/>
      <c r="BP182" s="204"/>
      <c r="BQ182" s="204"/>
      <c r="BR182" s="204"/>
      <c r="BS182" s="204"/>
      <c r="BT182" s="204"/>
      <c r="BU182" s="204"/>
      <c r="BV182" s="204"/>
      <c r="BW182" s="204"/>
      <c r="BX182" s="204"/>
      <c r="BY182" s="204"/>
      <c r="BZ182" s="204"/>
      <c r="CA182" s="204"/>
      <c r="CB182" s="204"/>
      <c r="CC182" s="204"/>
      <c r="CD182" s="204"/>
      <c r="CE182" s="204"/>
      <c r="CF182" s="204"/>
      <c r="CG182" s="204"/>
      <c r="CH182" s="204"/>
      <c r="CI182" s="204"/>
      <c r="CJ182" s="204"/>
      <c r="CK182" s="204"/>
      <c r="CL182" s="204"/>
      <c r="CM182" s="204"/>
      <c r="CN182" s="204"/>
      <c r="CO182" s="204"/>
      <c r="CP182" s="204"/>
      <c r="CQ182" s="204"/>
      <c r="CR182" s="204"/>
      <c r="CS182" s="204"/>
      <c r="CT182" s="204"/>
      <c r="CU182" s="204"/>
      <c r="CV182" s="204"/>
      <c r="CW182" s="204"/>
      <c r="CX182" s="204"/>
      <c r="CY182" s="204"/>
      <c r="CZ182" s="204"/>
      <c r="DA182" s="204"/>
      <c r="DB182" s="204"/>
      <c r="DC182" s="204"/>
      <c r="DD182" s="204"/>
      <c r="DE182" s="204"/>
      <c r="DF182" s="204"/>
      <c r="DG182" s="204"/>
      <c r="DH182" s="204"/>
      <c r="DI182" s="204"/>
      <c r="DJ182" s="204"/>
      <c r="DK182" s="204"/>
      <c r="DL182" s="204"/>
      <c r="DM182" s="204"/>
      <c r="DN182" s="204"/>
      <c r="DO182" s="204"/>
      <c r="DP182" s="204"/>
      <c r="DQ182" s="204"/>
      <c r="DR182" s="204"/>
      <c r="DS182" s="204"/>
      <c r="DT182" s="204"/>
      <c r="DU182" s="204"/>
      <c r="DV182" s="204"/>
      <c r="DW182" s="204"/>
      <c r="DX182" s="204"/>
      <c r="DY182" s="204"/>
      <c r="DZ182" s="204"/>
      <c r="EA182" s="204"/>
      <c r="EB182" s="204"/>
      <c r="EC182" s="204"/>
      <c r="ED182" s="204"/>
      <c r="EE182" s="204"/>
      <c r="EF182" s="204"/>
      <c r="EG182" s="204"/>
      <c r="EH182" s="204"/>
      <c r="EI182" s="204"/>
      <c r="EJ182" s="204"/>
      <c r="EK182" s="204"/>
      <c r="EL182" s="204"/>
      <c r="EM182" s="204"/>
      <c r="EN182" s="204"/>
      <c r="EO182" s="204"/>
      <c r="EP182" s="204"/>
      <c r="EQ182" s="204"/>
      <c r="ER182" s="204"/>
      <c r="ES182" s="204"/>
      <c r="ET182" s="204"/>
      <c r="EU182" s="204"/>
      <c r="EV182" s="204"/>
      <c r="EW182" s="204"/>
      <c r="EX182" s="204"/>
      <c r="EY182" s="204"/>
      <c r="EZ182" s="204"/>
      <c r="FA182" s="204"/>
      <c r="FB182" s="204"/>
      <c r="FC182" s="204"/>
      <c r="FD182" s="204"/>
      <c r="FE182" s="204"/>
      <c r="FF182" s="204"/>
      <c r="FG182" s="204"/>
      <c r="FH182" s="204"/>
      <c r="FI182" s="204"/>
      <c r="FJ182" s="204"/>
      <c r="FK182" s="204"/>
      <c r="FL182" s="204"/>
      <c r="FM182" s="204"/>
      <c r="FN182" s="204"/>
      <c r="FO182" s="204"/>
      <c r="FP182" s="204"/>
      <c r="FQ182" s="204"/>
      <c r="FR182" s="204"/>
      <c r="FS182" s="204"/>
      <c r="FT182" s="204"/>
      <c r="FU182" s="204"/>
      <c r="FV182" s="204"/>
      <c r="FW182" s="204"/>
      <c r="FX182" s="204"/>
      <c r="FY182" s="204"/>
      <c r="FZ182" s="204"/>
      <c r="GA182" s="204"/>
      <c r="GB182" s="204"/>
      <c r="GC182" s="204"/>
      <c r="GD182" s="204"/>
      <c r="GE182" s="204"/>
      <c r="GF182" s="204"/>
      <c r="GG182" s="204"/>
      <c r="GH182" s="204"/>
      <c r="GI182" s="204"/>
      <c r="GJ182" s="204"/>
      <c r="GK182" s="204"/>
      <c r="GL182" s="204"/>
      <c r="GM182" s="204"/>
      <c r="GN182" s="204"/>
      <c r="GO182" s="204"/>
      <c r="GP182" s="204"/>
      <c r="GQ182" s="204"/>
      <c r="GR182" s="204"/>
      <c r="GS182" s="204"/>
      <c r="GT182" s="204"/>
      <c r="GU182" s="204"/>
      <c r="GV182" s="204"/>
      <c r="GW182" s="204"/>
      <c r="GX182" s="204"/>
      <c r="GY182" s="204"/>
      <c r="GZ182" s="204"/>
      <c r="HA182" s="204"/>
      <c r="HB182" s="204"/>
      <c r="HC182" s="204"/>
      <c r="HD182" s="204"/>
      <c r="HE182" s="204"/>
      <c r="HF182" s="204"/>
      <c r="HG182" s="204"/>
      <c r="HH182" s="204"/>
      <c r="HI182" s="204"/>
      <c r="HJ182" s="204"/>
      <c r="HK182" s="204"/>
      <c r="HL182" s="204"/>
      <c r="HM182" s="204"/>
      <c r="HN182" s="204"/>
      <c r="HO182" s="204"/>
      <c r="HP182" s="204"/>
      <c r="HQ182" s="204"/>
      <c r="HR182" s="204"/>
      <c r="HS182" s="204"/>
      <c r="HT182" s="204"/>
      <c r="HU182" s="204"/>
    </row>
    <row r="183" spans="1:229" ht="12" customHeight="1" x14ac:dyDescent="0.25">
      <c r="A183" s="218"/>
      <c r="B183" s="218"/>
      <c r="C183" s="218"/>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8"/>
      <c r="AC183" s="218"/>
      <c r="AD183" s="218"/>
      <c r="AE183" s="218"/>
      <c r="AF183" s="218"/>
      <c r="AG183" s="218"/>
      <c r="AH183" s="218"/>
      <c r="AI183" s="218"/>
      <c r="AJ183" s="218"/>
      <c r="AK183" s="218"/>
      <c r="AL183" s="218"/>
      <c r="AM183" s="218"/>
      <c r="AN183" s="218"/>
      <c r="AO183" s="218"/>
      <c r="AP183" s="218"/>
      <c r="AQ183" s="218"/>
      <c r="AR183" s="218"/>
      <c r="AS183" s="218"/>
      <c r="AT183" s="218"/>
      <c r="AU183" s="218"/>
      <c r="AV183" s="203"/>
      <c r="AW183" s="203"/>
      <c r="AX183" s="203"/>
      <c r="AY183" s="203"/>
      <c r="AZ183" s="203"/>
      <c r="BA183" s="203"/>
      <c r="BB183" s="203"/>
      <c r="BC183" s="203"/>
      <c r="BD183" s="203"/>
      <c r="BE183" s="203"/>
      <c r="BF183" s="203"/>
      <c r="BG183" s="203"/>
      <c r="BH183" s="204"/>
      <c r="BI183" s="204"/>
      <c r="BJ183" s="204"/>
      <c r="BK183" s="204"/>
      <c r="BL183" s="204"/>
      <c r="BM183" s="204"/>
      <c r="BN183" s="204"/>
      <c r="BO183" s="204"/>
      <c r="BP183" s="204"/>
      <c r="BQ183" s="204"/>
      <c r="BR183" s="204"/>
      <c r="BS183" s="204"/>
      <c r="BT183" s="204"/>
      <c r="BU183" s="204"/>
      <c r="BV183" s="204"/>
      <c r="BW183" s="204"/>
      <c r="BX183" s="204"/>
      <c r="BY183" s="204"/>
      <c r="BZ183" s="204"/>
      <c r="CA183" s="204"/>
      <c r="CB183" s="204"/>
      <c r="CC183" s="204"/>
      <c r="CD183" s="204"/>
      <c r="CE183" s="204"/>
      <c r="CF183" s="204"/>
      <c r="CG183" s="204"/>
      <c r="CH183" s="204"/>
      <c r="CI183" s="204"/>
      <c r="CJ183" s="204"/>
      <c r="CK183" s="204"/>
      <c r="CL183" s="204"/>
      <c r="CM183" s="204"/>
      <c r="CN183" s="204"/>
      <c r="CO183" s="204"/>
      <c r="CP183" s="204"/>
      <c r="CQ183" s="204"/>
      <c r="CR183" s="204"/>
      <c r="CS183" s="204"/>
      <c r="CT183" s="204"/>
      <c r="CU183" s="204"/>
      <c r="CV183" s="204"/>
      <c r="CW183" s="204"/>
      <c r="CX183" s="204"/>
      <c r="CY183" s="204"/>
      <c r="CZ183" s="204"/>
      <c r="DA183" s="204"/>
      <c r="DB183" s="204"/>
      <c r="DC183" s="204"/>
      <c r="DD183" s="204"/>
      <c r="DE183" s="204"/>
      <c r="DF183" s="204"/>
      <c r="DG183" s="204"/>
      <c r="DH183" s="204"/>
      <c r="DI183" s="204"/>
      <c r="DJ183" s="204"/>
      <c r="DK183" s="204"/>
      <c r="DL183" s="204"/>
      <c r="DM183" s="204"/>
      <c r="DN183" s="204"/>
      <c r="DO183" s="204"/>
      <c r="DP183" s="204"/>
      <c r="DQ183" s="204"/>
      <c r="DR183" s="204"/>
      <c r="DS183" s="204"/>
      <c r="DT183" s="204"/>
      <c r="DU183" s="204"/>
      <c r="DV183" s="204"/>
      <c r="DW183" s="204"/>
      <c r="DX183" s="204"/>
      <c r="DY183" s="204"/>
      <c r="DZ183" s="204"/>
      <c r="EA183" s="204"/>
      <c r="EB183" s="204"/>
      <c r="EC183" s="204"/>
      <c r="ED183" s="204"/>
      <c r="EE183" s="204"/>
      <c r="EF183" s="204"/>
      <c r="EG183" s="204"/>
      <c r="EH183" s="204"/>
      <c r="EI183" s="204"/>
      <c r="EJ183" s="204"/>
      <c r="EK183" s="204"/>
      <c r="EL183" s="204"/>
      <c r="EM183" s="204"/>
      <c r="EN183" s="204"/>
      <c r="EO183" s="204"/>
      <c r="EP183" s="204"/>
      <c r="EQ183" s="204"/>
      <c r="ER183" s="204"/>
      <c r="ES183" s="204"/>
      <c r="ET183" s="204"/>
      <c r="EU183" s="204"/>
      <c r="EV183" s="204"/>
      <c r="EW183" s="204"/>
      <c r="EX183" s="204"/>
      <c r="EY183" s="204"/>
      <c r="EZ183" s="204"/>
      <c r="FA183" s="204"/>
      <c r="FB183" s="204"/>
      <c r="FC183" s="204"/>
      <c r="FD183" s="204"/>
      <c r="FE183" s="204"/>
      <c r="FF183" s="204"/>
      <c r="FG183" s="204"/>
      <c r="FH183" s="204"/>
      <c r="FI183" s="204"/>
      <c r="FJ183" s="204"/>
      <c r="FK183" s="204"/>
      <c r="FL183" s="204"/>
      <c r="FM183" s="204"/>
      <c r="FN183" s="204"/>
      <c r="FO183" s="204"/>
      <c r="FP183" s="204"/>
      <c r="FQ183" s="204"/>
      <c r="FR183" s="204"/>
      <c r="FS183" s="204"/>
      <c r="FT183" s="204"/>
      <c r="FU183" s="204"/>
      <c r="FV183" s="204"/>
      <c r="FW183" s="204"/>
      <c r="FX183" s="204"/>
      <c r="FY183" s="204"/>
      <c r="FZ183" s="204"/>
      <c r="GA183" s="204"/>
      <c r="GB183" s="204"/>
      <c r="GC183" s="204"/>
      <c r="GD183" s="204"/>
      <c r="GE183" s="204"/>
      <c r="GF183" s="204"/>
      <c r="GG183" s="204"/>
      <c r="GH183" s="204"/>
      <c r="GI183" s="204"/>
      <c r="GJ183" s="204"/>
      <c r="GK183" s="204"/>
      <c r="GL183" s="204"/>
      <c r="GM183" s="204"/>
      <c r="GN183" s="204"/>
      <c r="GO183" s="204"/>
      <c r="GP183" s="204"/>
      <c r="GQ183" s="204"/>
      <c r="GR183" s="204"/>
      <c r="GS183" s="204"/>
      <c r="GT183" s="204"/>
      <c r="GU183" s="204"/>
      <c r="GV183" s="204"/>
      <c r="GW183" s="204"/>
      <c r="GX183" s="204"/>
      <c r="GY183" s="204"/>
      <c r="GZ183" s="204"/>
      <c r="HA183" s="204"/>
      <c r="HB183" s="204"/>
      <c r="HC183" s="204"/>
      <c r="HD183" s="204"/>
      <c r="HE183" s="204"/>
      <c r="HF183" s="204"/>
      <c r="HG183" s="204"/>
      <c r="HH183" s="204"/>
      <c r="HI183" s="204"/>
      <c r="HJ183" s="204"/>
      <c r="HK183" s="204"/>
      <c r="HL183" s="204"/>
      <c r="HM183" s="204"/>
      <c r="HN183" s="204"/>
      <c r="HO183" s="204"/>
      <c r="HP183" s="204"/>
      <c r="HQ183" s="204"/>
      <c r="HR183" s="204"/>
      <c r="HS183" s="204"/>
      <c r="HT183" s="204"/>
      <c r="HU183" s="204"/>
    </row>
    <row r="184" spans="1:229" ht="12" customHeight="1" x14ac:dyDescent="0.25">
      <c r="A184" s="218"/>
      <c r="B184" s="218"/>
      <c r="C184" s="218"/>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c r="AA184" s="218"/>
      <c r="AB184" s="218"/>
      <c r="AC184" s="218"/>
      <c r="AD184" s="218"/>
      <c r="AE184" s="218"/>
      <c r="AF184" s="218"/>
      <c r="AG184" s="218"/>
      <c r="AH184" s="218"/>
      <c r="AI184" s="218"/>
      <c r="AJ184" s="218"/>
      <c r="AK184" s="218"/>
      <c r="AL184" s="218"/>
      <c r="AM184" s="218"/>
      <c r="AN184" s="218"/>
      <c r="AO184" s="218"/>
      <c r="AP184" s="218"/>
      <c r="AQ184" s="218"/>
      <c r="AR184" s="218"/>
      <c r="AS184" s="218"/>
      <c r="AT184" s="218"/>
      <c r="AU184" s="218"/>
      <c r="AV184" s="203"/>
      <c r="AW184" s="203"/>
      <c r="AX184" s="203"/>
      <c r="AY184" s="203"/>
      <c r="AZ184" s="203"/>
      <c r="BA184" s="203"/>
      <c r="BB184" s="203"/>
      <c r="BC184" s="203"/>
      <c r="BD184" s="203"/>
      <c r="BE184" s="203"/>
      <c r="BF184" s="203"/>
      <c r="BG184" s="203"/>
      <c r="BH184" s="204"/>
      <c r="BI184" s="204"/>
      <c r="BJ184" s="204"/>
      <c r="BK184" s="204"/>
      <c r="BL184" s="204"/>
      <c r="BM184" s="204"/>
      <c r="BN184" s="204"/>
      <c r="BO184" s="204"/>
      <c r="BP184" s="204"/>
      <c r="BQ184" s="204"/>
      <c r="BR184" s="204"/>
      <c r="BS184" s="204"/>
      <c r="BT184" s="204"/>
      <c r="BU184" s="204"/>
      <c r="BV184" s="204"/>
      <c r="BW184" s="204"/>
      <c r="BX184" s="204"/>
      <c r="BY184" s="204"/>
      <c r="BZ184" s="204"/>
      <c r="CA184" s="204"/>
      <c r="CB184" s="204"/>
      <c r="CC184" s="204"/>
      <c r="CD184" s="204"/>
      <c r="CE184" s="204"/>
      <c r="CF184" s="204"/>
      <c r="CG184" s="204"/>
      <c r="CH184" s="204"/>
      <c r="CI184" s="204"/>
      <c r="CJ184" s="204"/>
      <c r="CK184" s="204"/>
      <c r="CL184" s="204"/>
      <c r="CM184" s="204"/>
      <c r="CN184" s="204"/>
      <c r="CO184" s="204"/>
      <c r="CP184" s="204"/>
      <c r="CQ184" s="204"/>
      <c r="CR184" s="204"/>
      <c r="CS184" s="204"/>
      <c r="CT184" s="204"/>
      <c r="CU184" s="204"/>
      <c r="CV184" s="204"/>
      <c r="CW184" s="204"/>
      <c r="CX184" s="204"/>
      <c r="CY184" s="204"/>
      <c r="CZ184" s="204"/>
      <c r="DA184" s="204"/>
      <c r="DB184" s="204"/>
      <c r="DC184" s="204"/>
      <c r="DD184" s="204"/>
      <c r="DE184" s="204"/>
      <c r="DF184" s="204"/>
      <c r="DG184" s="204"/>
      <c r="DH184" s="204"/>
      <c r="DI184" s="204"/>
      <c r="DJ184" s="204"/>
      <c r="DK184" s="204"/>
      <c r="DL184" s="204"/>
      <c r="DM184" s="204"/>
      <c r="DN184" s="204"/>
      <c r="DO184" s="204"/>
      <c r="DP184" s="204"/>
      <c r="DQ184" s="204"/>
      <c r="DR184" s="204"/>
      <c r="DS184" s="204"/>
      <c r="DT184" s="204"/>
      <c r="DU184" s="204"/>
      <c r="DV184" s="204"/>
      <c r="DW184" s="204"/>
      <c r="DX184" s="204"/>
      <c r="DY184" s="204"/>
      <c r="DZ184" s="204"/>
      <c r="EA184" s="204"/>
      <c r="EB184" s="204"/>
      <c r="EC184" s="204"/>
      <c r="ED184" s="204"/>
      <c r="EE184" s="204"/>
      <c r="EF184" s="204"/>
      <c r="EG184" s="204"/>
      <c r="EH184" s="204"/>
      <c r="EI184" s="204"/>
      <c r="EJ184" s="204"/>
      <c r="EK184" s="204"/>
      <c r="EL184" s="204"/>
      <c r="EM184" s="204"/>
      <c r="EN184" s="204"/>
      <c r="EO184" s="204"/>
      <c r="EP184" s="204"/>
      <c r="EQ184" s="204"/>
      <c r="ER184" s="204"/>
      <c r="ES184" s="204"/>
      <c r="ET184" s="204"/>
      <c r="EU184" s="204"/>
      <c r="EV184" s="204"/>
      <c r="EW184" s="204"/>
      <c r="EX184" s="204"/>
      <c r="EY184" s="204"/>
      <c r="EZ184" s="204"/>
      <c r="FA184" s="204"/>
      <c r="FB184" s="204"/>
      <c r="FC184" s="204"/>
      <c r="FD184" s="204"/>
      <c r="FE184" s="204"/>
      <c r="FF184" s="204"/>
      <c r="FG184" s="204"/>
      <c r="FH184" s="204"/>
      <c r="FI184" s="204"/>
      <c r="FJ184" s="204"/>
      <c r="FK184" s="204"/>
      <c r="FL184" s="204"/>
      <c r="FM184" s="204"/>
      <c r="FN184" s="204"/>
      <c r="FO184" s="204"/>
      <c r="FP184" s="204"/>
      <c r="FQ184" s="204"/>
      <c r="FR184" s="204"/>
      <c r="FS184" s="204"/>
      <c r="FT184" s="204"/>
      <c r="FU184" s="204"/>
      <c r="FV184" s="204"/>
      <c r="FW184" s="204"/>
      <c r="FX184" s="204"/>
      <c r="FY184" s="204"/>
      <c r="FZ184" s="204"/>
      <c r="GA184" s="204"/>
      <c r="GB184" s="204"/>
      <c r="GC184" s="204"/>
      <c r="GD184" s="204"/>
      <c r="GE184" s="204"/>
      <c r="GF184" s="204"/>
      <c r="GG184" s="204"/>
      <c r="GH184" s="204"/>
      <c r="GI184" s="204"/>
      <c r="GJ184" s="204"/>
      <c r="GK184" s="204"/>
      <c r="GL184" s="204"/>
      <c r="GM184" s="204"/>
      <c r="GN184" s="204"/>
      <c r="GO184" s="204"/>
      <c r="GP184" s="204"/>
      <c r="GQ184" s="204"/>
      <c r="GR184" s="204"/>
      <c r="GS184" s="204"/>
      <c r="GT184" s="204"/>
      <c r="GU184" s="204"/>
      <c r="GV184" s="204"/>
      <c r="GW184" s="204"/>
      <c r="GX184" s="204"/>
      <c r="GY184" s="204"/>
      <c r="GZ184" s="204"/>
      <c r="HA184" s="204"/>
      <c r="HB184" s="204"/>
      <c r="HC184" s="204"/>
      <c r="HD184" s="204"/>
      <c r="HE184" s="204"/>
      <c r="HF184" s="204"/>
      <c r="HG184" s="204"/>
      <c r="HH184" s="204"/>
      <c r="HI184" s="204"/>
      <c r="HJ184" s="204"/>
      <c r="HK184" s="204"/>
      <c r="HL184" s="204"/>
      <c r="HM184" s="204"/>
      <c r="HN184" s="204"/>
      <c r="HO184" s="204"/>
      <c r="HP184" s="204"/>
      <c r="HQ184" s="204"/>
      <c r="HR184" s="204"/>
      <c r="HS184" s="204"/>
      <c r="HT184" s="204"/>
      <c r="HU184" s="204"/>
    </row>
    <row r="185" spans="1:229" ht="12" customHeight="1" x14ac:dyDescent="0.25">
      <c r="A185" s="218"/>
      <c r="B185" s="218"/>
      <c r="C185" s="218"/>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c r="AA185" s="218"/>
      <c r="AB185" s="218"/>
      <c r="AC185" s="218"/>
      <c r="AD185" s="218"/>
      <c r="AE185" s="218"/>
      <c r="AF185" s="218"/>
      <c r="AG185" s="218"/>
      <c r="AH185" s="218"/>
      <c r="AI185" s="218"/>
      <c r="AJ185" s="218"/>
      <c r="AK185" s="218"/>
      <c r="AL185" s="218"/>
      <c r="AM185" s="218"/>
      <c r="AN185" s="218"/>
      <c r="AO185" s="218"/>
      <c r="AP185" s="218"/>
      <c r="AQ185" s="218"/>
      <c r="AR185" s="218"/>
      <c r="AS185" s="218"/>
      <c r="AT185" s="218"/>
      <c r="AU185" s="218"/>
      <c r="AV185" s="203"/>
      <c r="AW185" s="203"/>
      <c r="AX185" s="203"/>
      <c r="AY185" s="203"/>
      <c r="AZ185" s="203"/>
      <c r="BA185" s="203"/>
      <c r="BB185" s="203"/>
      <c r="BC185" s="203"/>
      <c r="BD185" s="203"/>
      <c r="BE185" s="203"/>
      <c r="BF185" s="203"/>
      <c r="BG185" s="203"/>
      <c r="BH185" s="204"/>
      <c r="BI185" s="204"/>
      <c r="BJ185" s="204"/>
      <c r="BK185" s="204"/>
      <c r="BL185" s="204"/>
      <c r="BM185" s="204"/>
      <c r="BN185" s="204"/>
      <c r="BO185" s="204"/>
      <c r="BP185" s="204"/>
      <c r="BQ185" s="204"/>
      <c r="BR185" s="204"/>
      <c r="BS185" s="204"/>
      <c r="BT185" s="204"/>
      <c r="BU185" s="204"/>
      <c r="BV185" s="204"/>
      <c r="BW185" s="204"/>
      <c r="BX185" s="204"/>
      <c r="BY185" s="204"/>
      <c r="BZ185" s="204"/>
      <c r="CA185" s="204"/>
      <c r="CB185" s="204"/>
      <c r="CC185" s="204"/>
      <c r="CD185" s="204"/>
      <c r="CE185" s="204"/>
      <c r="CF185" s="204"/>
      <c r="CG185" s="204"/>
      <c r="CH185" s="204"/>
      <c r="CI185" s="204"/>
      <c r="CJ185" s="204"/>
      <c r="CK185" s="204"/>
      <c r="CL185" s="204"/>
      <c r="CM185" s="204"/>
      <c r="CN185" s="204"/>
      <c r="CO185" s="204"/>
      <c r="CP185" s="204"/>
      <c r="CQ185" s="204"/>
      <c r="CR185" s="204"/>
      <c r="CS185" s="204"/>
      <c r="CT185" s="204"/>
      <c r="CU185" s="204"/>
      <c r="CV185" s="204"/>
      <c r="CW185" s="204"/>
      <c r="CX185" s="204"/>
      <c r="CY185" s="204"/>
      <c r="CZ185" s="204"/>
      <c r="DA185" s="204"/>
      <c r="DB185" s="204"/>
      <c r="DC185" s="204"/>
      <c r="DD185" s="204"/>
      <c r="DE185" s="204"/>
      <c r="DF185" s="204"/>
      <c r="DG185" s="204"/>
      <c r="DH185" s="204"/>
      <c r="DI185" s="204"/>
      <c r="DJ185" s="204"/>
      <c r="DK185" s="204"/>
      <c r="DL185" s="204"/>
      <c r="DM185" s="204"/>
      <c r="DN185" s="204"/>
      <c r="DO185" s="204"/>
      <c r="DP185" s="204"/>
      <c r="DQ185" s="204"/>
      <c r="DR185" s="204"/>
      <c r="DS185" s="204"/>
      <c r="DT185" s="204"/>
      <c r="DU185" s="204"/>
      <c r="DV185" s="204"/>
      <c r="DW185" s="204"/>
      <c r="DX185" s="204"/>
      <c r="DY185" s="204"/>
      <c r="DZ185" s="204"/>
      <c r="EA185" s="204"/>
      <c r="EB185" s="204"/>
      <c r="EC185" s="204"/>
      <c r="ED185" s="204"/>
      <c r="EE185" s="204"/>
      <c r="EF185" s="204"/>
      <c r="EG185" s="204"/>
      <c r="EH185" s="204"/>
      <c r="EI185" s="204"/>
      <c r="EJ185" s="204"/>
      <c r="EK185" s="204"/>
      <c r="EL185" s="204"/>
      <c r="EM185" s="204"/>
      <c r="EN185" s="204"/>
      <c r="EO185" s="204"/>
      <c r="EP185" s="204"/>
      <c r="EQ185" s="204"/>
      <c r="ER185" s="204"/>
      <c r="ES185" s="204"/>
      <c r="ET185" s="204"/>
      <c r="EU185" s="204"/>
      <c r="EV185" s="204"/>
      <c r="EW185" s="204"/>
      <c r="EX185" s="204"/>
      <c r="EY185" s="204"/>
      <c r="EZ185" s="204"/>
      <c r="FA185" s="204"/>
      <c r="FB185" s="204"/>
      <c r="FC185" s="204"/>
      <c r="FD185" s="204"/>
      <c r="FE185" s="204"/>
      <c r="FF185" s="204"/>
      <c r="FG185" s="204"/>
      <c r="FH185" s="204"/>
      <c r="FI185" s="204"/>
      <c r="FJ185" s="204"/>
      <c r="FK185" s="204"/>
      <c r="FL185" s="204"/>
      <c r="FM185" s="204"/>
      <c r="FN185" s="204"/>
      <c r="FO185" s="204"/>
      <c r="FP185" s="204"/>
      <c r="FQ185" s="204"/>
      <c r="FR185" s="204"/>
      <c r="FS185" s="204"/>
      <c r="FT185" s="204"/>
      <c r="FU185" s="204"/>
      <c r="FV185" s="204"/>
      <c r="FW185" s="204"/>
      <c r="FX185" s="204"/>
      <c r="FY185" s="204"/>
      <c r="FZ185" s="204"/>
      <c r="GA185" s="204"/>
      <c r="GB185" s="204"/>
      <c r="GC185" s="204"/>
      <c r="GD185" s="204"/>
      <c r="GE185" s="204"/>
      <c r="GF185" s="204"/>
      <c r="GG185" s="204"/>
      <c r="GH185" s="204"/>
      <c r="GI185" s="204"/>
      <c r="GJ185" s="204"/>
      <c r="GK185" s="204"/>
      <c r="GL185" s="204"/>
      <c r="GM185" s="204"/>
      <c r="GN185" s="204"/>
      <c r="GO185" s="204"/>
      <c r="GP185" s="204"/>
      <c r="GQ185" s="204"/>
      <c r="GR185" s="204"/>
      <c r="GS185" s="204"/>
      <c r="GT185" s="204"/>
      <c r="GU185" s="204"/>
      <c r="GV185" s="204"/>
      <c r="GW185" s="204"/>
      <c r="GX185" s="204"/>
      <c r="GY185" s="204"/>
      <c r="GZ185" s="204"/>
      <c r="HA185" s="204"/>
      <c r="HB185" s="204"/>
      <c r="HC185" s="204"/>
      <c r="HD185" s="204"/>
      <c r="HE185" s="204"/>
      <c r="HF185" s="204"/>
      <c r="HG185" s="204"/>
      <c r="HH185" s="204"/>
      <c r="HI185" s="204"/>
      <c r="HJ185" s="204"/>
      <c r="HK185" s="204"/>
      <c r="HL185" s="204"/>
      <c r="HM185" s="204"/>
      <c r="HN185" s="204"/>
      <c r="HO185" s="204"/>
      <c r="HP185" s="204"/>
      <c r="HQ185" s="204"/>
      <c r="HR185" s="204"/>
      <c r="HS185" s="204"/>
      <c r="HT185" s="204"/>
      <c r="HU185" s="204"/>
    </row>
    <row r="186" spans="1:229" ht="12" customHeight="1" x14ac:dyDescent="0.25">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c r="AL186" s="218"/>
      <c r="AM186" s="218"/>
      <c r="AN186" s="218"/>
      <c r="AO186" s="218"/>
      <c r="AP186" s="218"/>
      <c r="AQ186" s="218"/>
      <c r="AR186" s="218"/>
      <c r="AS186" s="218"/>
      <c r="AT186" s="218"/>
      <c r="AU186" s="218"/>
      <c r="AV186" s="203"/>
      <c r="AW186" s="203"/>
      <c r="AX186" s="203"/>
      <c r="AY186" s="203"/>
      <c r="AZ186" s="203"/>
      <c r="BA186" s="203"/>
      <c r="BB186" s="203"/>
      <c r="BC186" s="203"/>
      <c r="BD186" s="203"/>
      <c r="BE186" s="203"/>
      <c r="BF186" s="203"/>
      <c r="BG186" s="203"/>
      <c r="BH186" s="204"/>
      <c r="BI186" s="204"/>
      <c r="BJ186" s="204"/>
      <c r="BK186" s="204"/>
      <c r="BL186" s="204"/>
      <c r="BM186" s="204"/>
      <c r="BN186" s="204"/>
      <c r="BO186" s="204"/>
      <c r="BP186" s="204"/>
      <c r="BQ186" s="204"/>
      <c r="BR186" s="204"/>
      <c r="BS186" s="204"/>
      <c r="BT186" s="204"/>
      <c r="BU186" s="204"/>
      <c r="BV186" s="204"/>
      <c r="BW186" s="204"/>
      <c r="BX186" s="204"/>
      <c r="BY186" s="204"/>
      <c r="BZ186" s="204"/>
      <c r="CA186" s="204"/>
      <c r="CB186" s="204"/>
      <c r="CC186" s="204"/>
      <c r="CD186" s="204"/>
      <c r="CE186" s="204"/>
      <c r="CF186" s="204"/>
      <c r="CG186" s="204"/>
      <c r="CH186" s="204"/>
      <c r="CI186" s="204"/>
      <c r="CJ186" s="204"/>
      <c r="CK186" s="204"/>
      <c r="CL186" s="204"/>
      <c r="CM186" s="204"/>
      <c r="CN186" s="204"/>
      <c r="CO186" s="204"/>
      <c r="CP186" s="204"/>
      <c r="CQ186" s="204"/>
      <c r="CR186" s="204"/>
      <c r="CS186" s="204"/>
      <c r="CT186" s="204"/>
      <c r="CU186" s="204"/>
      <c r="CV186" s="204"/>
      <c r="CW186" s="204"/>
      <c r="CX186" s="204"/>
      <c r="CY186" s="204"/>
      <c r="CZ186" s="204"/>
      <c r="DA186" s="204"/>
      <c r="DB186" s="204"/>
      <c r="DC186" s="204"/>
      <c r="DD186" s="204"/>
      <c r="DE186" s="204"/>
      <c r="DF186" s="204"/>
      <c r="DG186" s="204"/>
      <c r="DH186" s="204"/>
      <c r="DI186" s="204"/>
      <c r="DJ186" s="204"/>
      <c r="DK186" s="204"/>
      <c r="DL186" s="204"/>
      <c r="DM186" s="204"/>
      <c r="DN186" s="204"/>
      <c r="DO186" s="204"/>
      <c r="DP186" s="204"/>
      <c r="DQ186" s="204"/>
      <c r="DR186" s="204"/>
      <c r="DS186" s="204"/>
      <c r="DT186" s="204"/>
      <c r="DU186" s="204"/>
      <c r="DV186" s="204"/>
      <c r="DW186" s="204"/>
      <c r="DX186" s="204"/>
      <c r="DY186" s="204"/>
      <c r="DZ186" s="204"/>
      <c r="EA186" s="204"/>
      <c r="EB186" s="204"/>
      <c r="EC186" s="204"/>
      <c r="ED186" s="204"/>
      <c r="EE186" s="204"/>
      <c r="EF186" s="204"/>
      <c r="EG186" s="204"/>
      <c r="EH186" s="204"/>
      <c r="EI186" s="204"/>
      <c r="EJ186" s="204"/>
      <c r="EK186" s="204"/>
      <c r="EL186" s="204"/>
      <c r="EM186" s="204"/>
      <c r="EN186" s="204"/>
      <c r="EO186" s="204"/>
      <c r="EP186" s="204"/>
      <c r="EQ186" s="204"/>
      <c r="ER186" s="204"/>
      <c r="ES186" s="204"/>
      <c r="ET186" s="204"/>
      <c r="EU186" s="204"/>
      <c r="EV186" s="204"/>
      <c r="EW186" s="204"/>
      <c r="EX186" s="204"/>
      <c r="EY186" s="204"/>
      <c r="EZ186" s="204"/>
      <c r="FA186" s="204"/>
      <c r="FB186" s="204"/>
      <c r="FC186" s="204"/>
      <c r="FD186" s="204"/>
      <c r="FE186" s="204"/>
      <c r="FF186" s="204"/>
      <c r="FG186" s="204"/>
      <c r="FH186" s="204"/>
      <c r="FI186" s="204"/>
      <c r="FJ186" s="204"/>
      <c r="FK186" s="204"/>
      <c r="FL186" s="204"/>
      <c r="FM186" s="204"/>
      <c r="FN186" s="204"/>
      <c r="FO186" s="204"/>
      <c r="FP186" s="204"/>
      <c r="FQ186" s="204"/>
      <c r="FR186" s="204"/>
      <c r="FS186" s="204"/>
      <c r="FT186" s="204"/>
      <c r="FU186" s="204"/>
      <c r="FV186" s="204"/>
      <c r="FW186" s="204"/>
      <c r="FX186" s="204"/>
      <c r="FY186" s="204"/>
      <c r="FZ186" s="204"/>
      <c r="GA186" s="204"/>
      <c r="GB186" s="204"/>
      <c r="GC186" s="204"/>
      <c r="GD186" s="204"/>
      <c r="GE186" s="204"/>
      <c r="GF186" s="204"/>
      <c r="GG186" s="204"/>
      <c r="GH186" s="204"/>
      <c r="GI186" s="204"/>
      <c r="GJ186" s="204"/>
      <c r="GK186" s="204"/>
      <c r="GL186" s="204"/>
      <c r="GM186" s="204"/>
      <c r="GN186" s="204"/>
      <c r="GO186" s="204"/>
      <c r="GP186" s="204"/>
      <c r="GQ186" s="204"/>
      <c r="GR186" s="204"/>
      <c r="GS186" s="204"/>
      <c r="GT186" s="204"/>
      <c r="GU186" s="204"/>
      <c r="GV186" s="204"/>
      <c r="GW186" s="204"/>
      <c r="GX186" s="204"/>
      <c r="GY186" s="204"/>
      <c r="GZ186" s="204"/>
      <c r="HA186" s="204"/>
      <c r="HB186" s="204"/>
      <c r="HC186" s="204"/>
      <c r="HD186" s="204"/>
      <c r="HE186" s="204"/>
      <c r="HF186" s="204"/>
      <c r="HG186" s="204"/>
      <c r="HH186" s="204"/>
      <c r="HI186" s="204"/>
      <c r="HJ186" s="204"/>
      <c r="HK186" s="204"/>
      <c r="HL186" s="204"/>
      <c r="HM186" s="204"/>
      <c r="HN186" s="204"/>
      <c r="HO186" s="204"/>
      <c r="HP186" s="204"/>
      <c r="HQ186" s="204"/>
      <c r="HR186" s="204"/>
      <c r="HS186" s="204"/>
      <c r="HT186" s="204"/>
      <c r="HU186" s="204"/>
    </row>
    <row r="187" spans="1:229" ht="12" customHeight="1" x14ac:dyDescent="0.25">
      <c r="A187" s="218"/>
      <c r="B187" s="218"/>
      <c r="C187" s="218"/>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8"/>
      <c r="AC187" s="218"/>
      <c r="AD187" s="218"/>
      <c r="AE187" s="218"/>
      <c r="AF187" s="218"/>
      <c r="AG187" s="218"/>
      <c r="AH187" s="218"/>
      <c r="AI187" s="218"/>
      <c r="AJ187" s="218"/>
      <c r="AK187" s="218"/>
      <c r="AL187" s="218"/>
      <c r="AM187" s="218"/>
      <c r="AN187" s="218"/>
      <c r="AO187" s="218"/>
      <c r="AP187" s="218"/>
      <c r="AQ187" s="218"/>
      <c r="AR187" s="218"/>
      <c r="AS187" s="218"/>
      <c r="AT187" s="218"/>
      <c r="AU187" s="218"/>
      <c r="AV187" s="203"/>
      <c r="AW187" s="203"/>
      <c r="AX187" s="203"/>
      <c r="AY187" s="203"/>
      <c r="AZ187" s="203"/>
      <c r="BA187" s="203"/>
      <c r="BB187" s="203"/>
      <c r="BC187" s="203"/>
      <c r="BD187" s="203"/>
      <c r="BE187" s="203"/>
      <c r="BF187" s="203"/>
      <c r="BG187" s="203"/>
      <c r="BH187" s="204"/>
      <c r="BI187" s="204"/>
      <c r="BJ187" s="204"/>
      <c r="BK187" s="204"/>
      <c r="BL187" s="204"/>
      <c r="BM187" s="204"/>
      <c r="BN187" s="204"/>
      <c r="BO187" s="204"/>
      <c r="BP187" s="204"/>
      <c r="BQ187" s="204"/>
      <c r="BR187" s="204"/>
      <c r="BS187" s="204"/>
      <c r="BT187" s="204"/>
      <c r="BU187" s="204"/>
      <c r="BV187" s="204"/>
      <c r="BW187" s="204"/>
      <c r="BX187" s="204"/>
      <c r="BY187" s="204"/>
      <c r="BZ187" s="204"/>
      <c r="CA187" s="204"/>
      <c r="CB187" s="204"/>
      <c r="CC187" s="204"/>
      <c r="CD187" s="204"/>
      <c r="CE187" s="204"/>
      <c r="CF187" s="204"/>
      <c r="CG187" s="204"/>
      <c r="CH187" s="204"/>
      <c r="CI187" s="204"/>
      <c r="CJ187" s="204"/>
      <c r="CK187" s="204"/>
      <c r="CL187" s="204"/>
      <c r="CM187" s="204"/>
      <c r="CN187" s="204"/>
      <c r="CO187" s="204"/>
      <c r="CP187" s="204"/>
      <c r="CQ187" s="204"/>
      <c r="CR187" s="204"/>
      <c r="CS187" s="204"/>
      <c r="CT187" s="204"/>
      <c r="CU187" s="204"/>
      <c r="CV187" s="204"/>
      <c r="CW187" s="204"/>
      <c r="CX187" s="204"/>
      <c r="CY187" s="204"/>
      <c r="CZ187" s="204"/>
      <c r="DA187" s="204"/>
      <c r="DB187" s="204"/>
      <c r="DC187" s="204"/>
      <c r="DD187" s="204"/>
      <c r="DE187" s="204"/>
      <c r="DF187" s="204"/>
      <c r="DG187" s="204"/>
      <c r="DH187" s="204"/>
      <c r="DI187" s="204"/>
      <c r="DJ187" s="204"/>
      <c r="DK187" s="204"/>
      <c r="DL187" s="204"/>
      <c r="DM187" s="204"/>
      <c r="DN187" s="204"/>
      <c r="DO187" s="204"/>
      <c r="DP187" s="204"/>
      <c r="DQ187" s="204"/>
      <c r="DR187" s="204"/>
      <c r="DS187" s="204"/>
      <c r="DT187" s="204"/>
      <c r="DU187" s="204"/>
      <c r="DV187" s="204"/>
      <c r="DW187" s="204"/>
      <c r="DX187" s="204"/>
      <c r="DY187" s="204"/>
      <c r="DZ187" s="204"/>
      <c r="EA187" s="204"/>
      <c r="EB187" s="204"/>
      <c r="EC187" s="204"/>
      <c r="ED187" s="204"/>
      <c r="EE187" s="204"/>
      <c r="EF187" s="204"/>
      <c r="EG187" s="204"/>
      <c r="EH187" s="204"/>
      <c r="EI187" s="204"/>
      <c r="EJ187" s="204"/>
      <c r="EK187" s="204"/>
      <c r="EL187" s="204"/>
      <c r="EM187" s="204"/>
      <c r="EN187" s="204"/>
      <c r="EO187" s="204"/>
      <c r="EP187" s="204"/>
      <c r="EQ187" s="204"/>
      <c r="ER187" s="204"/>
      <c r="ES187" s="204"/>
      <c r="ET187" s="204"/>
      <c r="EU187" s="204"/>
      <c r="EV187" s="204"/>
      <c r="EW187" s="204"/>
      <c r="EX187" s="204"/>
      <c r="EY187" s="204"/>
      <c r="EZ187" s="204"/>
      <c r="FA187" s="204"/>
      <c r="FB187" s="204"/>
      <c r="FC187" s="204"/>
      <c r="FD187" s="204"/>
      <c r="FE187" s="204"/>
      <c r="FF187" s="204"/>
      <c r="FG187" s="204"/>
      <c r="FH187" s="204"/>
      <c r="FI187" s="204"/>
      <c r="FJ187" s="204"/>
      <c r="FK187" s="204"/>
      <c r="FL187" s="204"/>
      <c r="FM187" s="204"/>
      <c r="FN187" s="204"/>
      <c r="FO187" s="204"/>
      <c r="FP187" s="204"/>
      <c r="FQ187" s="204"/>
      <c r="FR187" s="204"/>
      <c r="FS187" s="204"/>
      <c r="FT187" s="204"/>
      <c r="FU187" s="204"/>
      <c r="FV187" s="204"/>
      <c r="FW187" s="204"/>
      <c r="FX187" s="204"/>
      <c r="FY187" s="204"/>
      <c r="FZ187" s="204"/>
      <c r="GA187" s="204"/>
      <c r="GB187" s="204"/>
      <c r="GC187" s="204"/>
      <c r="GD187" s="204"/>
      <c r="GE187" s="204"/>
      <c r="GF187" s="204"/>
      <c r="GG187" s="204"/>
      <c r="GH187" s="204"/>
      <c r="GI187" s="204"/>
      <c r="GJ187" s="204"/>
      <c r="GK187" s="204"/>
      <c r="GL187" s="204"/>
      <c r="GM187" s="204"/>
      <c r="GN187" s="204"/>
      <c r="GO187" s="204"/>
      <c r="GP187" s="204"/>
      <c r="GQ187" s="204"/>
      <c r="GR187" s="204"/>
      <c r="GS187" s="204"/>
      <c r="GT187" s="204"/>
      <c r="GU187" s="204"/>
      <c r="GV187" s="204"/>
      <c r="GW187" s="204"/>
      <c r="GX187" s="204"/>
      <c r="GY187" s="204"/>
      <c r="GZ187" s="204"/>
      <c r="HA187" s="204"/>
      <c r="HB187" s="204"/>
      <c r="HC187" s="204"/>
      <c r="HD187" s="204"/>
      <c r="HE187" s="204"/>
      <c r="HF187" s="204"/>
      <c r="HG187" s="204"/>
      <c r="HH187" s="204"/>
      <c r="HI187" s="204"/>
      <c r="HJ187" s="204"/>
      <c r="HK187" s="204"/>
      <c r="HL187" s="204"/>
      <c r="HM187" s="204"/>
      <c r="HN187" s="204"/>
      <c r="HO187" s="204"/>
      <c r="HP187" s="204"/>
      <c r="HQ187" s="204"/>
      <c r="HR187" s="204"/>
      <c r="HS187" s="204"/>
      <c r="HT187" s="204"/>
      <c r="HU187" s="204"/>
    </row>
    <row r="188" spans="1:229" ht="12" customHeight="1" x14ac:dyDescent="0.25">
      <c r="A188" s="218"/>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8"/>
      <c r="AC188" s="218"/>
      <c r="AD188" s="218"/>
      <c r="AE188" s="218"/>
      <c r="AF188" s="218"/>
      <c r="AG188" s="218"/>
      <c r="AH188" s="218"/>
      <c r="AI188" s="218"/>
      <c r="AJ188" s="218"/>
      <c r="AK188" s="218"/>
      <c r="AL188" s="218"/>
      <c r="AM188" s="218"/>
      <c r="AN188" s="218"/>
      <c r="AO188" s="218"/>
      <c r="AP188" s="218"/>
      <c r="AQ188" s="218"/>
      <c r="AR188" s="218"/>
      <c r="AS188" s="218"/>
      <c r="AT188" s="218"/>
      <c r="AU188" s="218"/>
      <c r="AV188" s="203"/>
      <c r="AW188" s="203"/>
      <c r="AX188" s="203"/>
      <c r="AY188" s="203"/>
      <c r="AZ188" s="203"/>
      <c r="BA188" s="203"/>
      <c r="BB188" s="203"/>
      <c r="BC188" s="203"/>
      <c r="BD188" s="203"/>
      <c r="BE188" s="203"/>
      <c r="BF188" s="203"/>
      <c r="BG188" s="203"/>
      <c r="BH188" s="204"/>
      <c r="BI188" s="204"/>
      <c r="BJ188" s="204"/>
      <c r="BK188" s="204"/>
      <c r="BL188" s="204"/>
      <c r="BM188" s="204"/>
      <c r="BN188" s="204"/>
      <c r="BO188" s="204"/>
      <c r="BP188" s="204"/>
      <c r="BQ188" s="204"/>
      <c r="BR188" s="204"/>
      <c r="BS188" s="204"/>
      <c r="BT188" s="204"/>
      <c r="BU188" s="204"/>
      <c r="BV188" s="204"/>
      <c r="BW188" s="204"/>
      <c r="BX188" s="204"/>
      <c r="BY188" s="204"/>
      <c r="BZ188" s="204"/>
      <c r="CA188" s="204"/>
      <c r="CB188" s="204"/>
      <c r="CC188" s="204"/>
      <c r="CD188" s="204"/>
      <c r="CE188" s="204"/>
      <c r="CF188" s="204"/>
      <c r="CG188" s="204"/>
      <c r="CH188" s="204"/>
      <c r="CI188" s="204"/>
      <c r="CJ188" s="204"/>
      <c r="CK188" s="204"/>
      <c r="CL188" s="204"/>
      <c r="CM188" s="204"/>
      <c r="CN188" s="204"/>
      <c r="CO188" s="204"/>
      <c r="CP188" s="204"/>
      <c r="CQ188" s="204"/>
      <c r="CR188" s="204"/>
      <c r="CS188" s="204"/>
      <c r="CT188" s="204"/>
      <c r="CU188" s="204"/>
      <c r="CV188" s="204"/>
      <c r="CW188" s="204"/>
      <c r="CX188" s="204"/>
      <c r="CY188" s="204"/>
      <c r="CZ188" s="204"/>
      <c r="DA188" s="204"/>
      <c r="DB188" s="204"/>
      <c r="DC188" s="204"/>
      <c r="DD188" s="204"/>
      <c r="DE188" s="204"/>
      <c r="DF188" s="204"/>
      <c r="DG188" s="204"/>
      <c r="DH188" s="204"/>
      <c r="DI188" s="204"/>
      <c r="DJ188" s="204"/>
      <c r="DK188" s="204"/>
      <c r="DL188" s="204"/>
      <c r="DM188" s="204"/>
      <c r="DN188" s="204"/>
      <c r="DO188" s="204"/>
      <c r="DP188" s="204"/>
      <c r="DQ188" s="204"/>
      <c r="DR188" s="204"/>
      <c r="DS188" s="204"/>
      <c r="DT188" s="204"/>
      <c r="DU188" s="204"/>
      <c r="DV188" s="204"/>
      <c r="DW188" s="204"/>
      <c r="DX188" s="204"/>
      <c r="DY188" s="204"/>
      <c r="DZ188" s="204"/>
      <c r="EA188" s="204"/>
      <c r="EB188" s="204"/>
      <c r="EC188" s="204"/>
      <c r="ED188" s="204"/>
      <c r="EE188" s="204"/>
      <c r="EF188" s="204"/>
      <c r="EG188" s="204"/>
      <c r="EH188" s="204"/>
      <c r="EI188" s="204"/>
      <c r="EJ188" s="204"/>
      <c r="EK188" s="204"/>
      <c r="EL188" s="204"/>
      <c r="EM188" s="204"/>
      <c r="EN188" s="204"/>
      <c r="EO188" s="204"/>
      <c r="EP188" s="204"/>
      <c r="EQ188" s="204"/>
      <c r="ER188" s="204"/>
      <c r="ES188" s="204"/>
      <c r="ET188" s="204"/>
      <c r="EU188" s="204"/>
      <c r="EV188" s="204"/>
      <c r="EW188" s="204"/>
      <c r="EX188" s="204"/>
      <c r="EY188" s="204"/>
      <c r="EZ188" s="204"/>
      <c r="FA188" s="204"/>
      <c r="FB188" s="204"/>
      <c r="FC188" s="204"/>
      <c r="FD188" s="204"/>
      <c r="FE188" s="204"/>
      <c r="FF188" s="204"/>
      <c r="FG188" s="204"/>
      <c r="FH188" s="204"/>
      <c r="FI188" s="204"/>
      <c r="FJ188" s="204"/>
      <c r="FK188" s="204"/>
      <c r="FL188" s="204"/>
      <c r="FM188" s="204"/>
      <c r="FN188" s="204"/>
      <c r="FO188" s="204"/>
      <c r="FP188" s="204"/>
      <c r="FQ188" s="204"/>
      <c r="FR188" s="204"/>
      <c r="FS188" s="204"/>
      <c r="FT188" s="204"/>
      <c r="FU188" s="204"/>
      <c r="FV188" s="204"/>
      <c r="FW188" s="204"/>
      <c r="FX188" s="204"/>
      <c r="FY188" s="204"/>
      <c r="FZ188" s="204"/>
      <c r="GA188" s="204"/>
      <c r="GB188" s="204"/>
      <c r="GC188" s="204"/>
      <c r="GD188" s="204"/>
      <c r="GE188" s="204"/>
      <c r="GF188" s="204"/>
      <c r="GG188" s="204"/>
      <c r="GH188" s="204"/>
      <c r="GI188" s="204"/>
      <c r="GJ188" s="204"/>
      <c r="GK188" s="204"/>
      <c r="GL188" s="204"/>
      <c r="GM188" s="204"/>
      <c r="GN188" s="204"/>
      <c r="GO188" s="204"/>
      <c r="GP188" s="204"/>
      <c r="GQ188" s="204"/>
      <c r="GR188" s="204"/>
      <c r="GS188" s="204"/>
      <c r="GT188" s="204"/>
      <c r="GU188" s="204"/>
      <c r="GV188" s="204"/>
      <c r="GW188" s="204"/>
      <c r="GX188" s="204"/>
      <c r="GY188" s="204"/>
      <c r="GZ188" s="204"/>
      <c r="HA188" s="204"/>
      <c r="HB188" s="204"/>
      <c r="HC188" s="204"/>
      <c r="HD188" s="204"/>
      <c r="HE188" s="204"/>
      <c r="HF188" s="204"/>
      <c r="HG188" s="204"/>
      <c r="HH188" s="204"/>
      <c r="HI188" s="204"/>
      <c r="HJ188" s="204"/>
      <c r="HK188" s="204"/>
      <c r="HL188" s="204"/>
      <c r="HM188" s="204"/>
      <c r="HN188" s="204"/>
      <c r="HO188" s="204"/>
      <c r="HP188" s="204"/>
      <c r="HQ188" s="204"/>
      <c r="HR188" s="204"/>
      <c r="HS188" s="204"/>
      <c r="HT188" s="204"/>
      <c r="HU188" s="204"/>
    </row>
    <row r="189" spans="1:229" ht="12" customHeight="1" x14ac:dyDescent="0.25">
      <c r="A189" s="218"/>
      <c r="B189" s="218"/>
      <c r="C189" s="218"/>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c r="AA189" s="218"/>
      <c r="AB189" s="218"/>
      <c r="AC189" s="218"/>
      <c r="AD189" s="218"/>
      <c r="AE189" s="218"/>
      <c r="AF189" s="218"/>
      <c r="AG189" s="218"/>
      <c r="AH189" s="218"/>
      <c r="AI189" s="218"/>
      <c r="AJ189" s="218"/>
      <c r="AK189" s="218"/>
      <c r="AL189" s="218"/>
      <c r="AM189" s="218"/>
      <c r="AN189" s="218"/>
      <c r="AO189" s="218"/>
      <c r="AP189" s="218"/>
      <c r="AQ189" s="218"/>
      <c r="AR189" s="218"/>
      <c r="AS189" s="218"/>
      <c r="AT189" s="218"/>
      <c r="AU189" s="218"/>
      <c r="AV189" s="203"/>
      <c r="AW189" s="203"/>
      <c r="AX189" s="203"/>
      <c r="AY189" s="203"/>
      <c r="AZ189" s="203"/>
      <c r="BA189" s="203"/>
      <c r="BB189" s="203"/>
      <c r="BC189" s="203"/>
      <c r="BD189" s="203"/>
      <c r="BE189" s="203"/>
      <c r="BF189" s="203"/>
      <c r="BG189" s="203"/>
      <c r="BH189" s="204"/>
      <c r="BI189" s="204"/>
      <c r="BJ189" s="204"/>
      <c r="BK189" s="204"/>
      <c r="BL189" s="204"/>
      <c r="BM189" s="204"/>
      <c r="BN189" s="204"/>
      <c r="BO189" s="204"/>
      <c r="BP189" s="204"/>
      <c r="BQ189" s="204"/>
      <c r="BR189" s="204"/>
      <c r="BS189" s="204"/>
      <c r="BT189" s="204"/>
      <c r="BU189" s="204"/>
      <c r="BV189" s="204"/>
      <c r="BW189" s="204"/>
      <c r="BX189" s="204"/>
      <c r="BY189" s="204"/>
      <c r="BZ189" s="204"/>
      <c r="CA189" s="204"/>
      <c r="CB189" s="204"/>
      <c r="CC189" s="204"/>
      <c r="CD189" s="204"/>
      <c r="CE189" s="204"/>
      <c r="CF189" s="204"/>
      <c r="CG189" s="204"/>
      <c r="CH189" s="204"/>
      <c r="CI189" s="204"/>
      <c r="CJ189" s="204"/>
      <c r="CK189" s="204"/>
      <c r="CL189" s="204"/>
      <c r="CM189" s="204"/>
      <c r="CN189" s="204"/>
      <c r="CO189" s="204"/>
      <c r="CP189" s="204"/>
      <c r="CQ189" s="204"/>
      <c r="CR189" s="204"/>
      <c r="CS189" s="204"/>
      <c r="CT189" s="204"/>
      <c r="CU189" s="204"/>
      <c r="CV189" s="204"/>
      <c r="CW189" s="204"/>
      <c r="CX189" s="204"/>
      <c r="CY189" s="204"/>
      <c r="CZ189" s="204"/>
      <c r="DA189" s="204"/>
      <c r="DB189" s="204"/>
      <c r="DC189" s="204"/>
      <c r="DD189" s="204"/>
      <c r="DE189" s="204"/>
      <c r="DF189" s="204"/>
      <c r="DG189" s="204"/>
      <c r="DH189" s="204"/>
      <c r="DI189" s="204"/>
      <c r="DJ189" s="204"/>
      <c r="DK189" s="204"/>
      <c r="DL189" s="204"/>
      <c r="DM189" s="204"/>
      <c r="DN189" s="204"/>
      <c r="DO189" s="204"/>
      <c r="DP189" s="204"/>
      <c r="DQ189" s="204"/>
      <c r="DR189" s="204"/>
      <c r="DS189" s="204"/>
      <c r="DT189" s="204"/>
      <c r="DU189" s="204"/>
      <c r="DV189" s="204"/>
      <c r="DW189" s="204"/>
      <c r="DX189" s="204"/>
      <c r="DY189" s="204"/>
      <c r="DZ189" s="204"/>
      <c r="EA189" s="204"/>
      <c r="EB189" s="204"/>
      <c r="EC189" s="204"/>
      <c r="ED189" s="204"/>
      <c r="EE189" s="204"/>
      <c r="EF189" s="204"/>
      <c r="EG189" s="204"/>
      <c r="EH189" s="204"/>
      <c r="EI189" s="204"/>
      <c r="EJ189" s="204"/>
      <c r="EK189" s="204"/>
      <c r="EL189" s="204"/>
      <c r="EM189" s="204"/>
      <c r="EN189" s="204"/>
      <c r="EO189" s="204"/>
      <c r="EP189" s="204"/>
      <c r="EQ189" s="204"/>
      <c r="ER189" s="204"/>
      <c r="ES189" s="204"/>
      <c r="ET189" s="204"/>
      <c r="EU189" s="204"/>
      <c r="EV189" s="204"/>
      <c r="EW189" s="204"/>
      <c r="EX189" s="204"/>
      <c r="EY189" s="204"/>
      <c r="EZ189" s="204"/>
      <c r="FA189" s="204"/>
      <c r="FB189" s="204"/>
      <c r="FC189" s="204"/>
      <c r="FD189" s="204"/>
      <c r="FE189" s="204"/>
      <c r="FF189" s="204"/>
      <c r="FG189" s="204"/>
      <c r="FH189" s="204"/>
      <c r="FI189" s="204"/>
      <c r="FJ189" s="204"/>
      <c r="FK189" s="204"/>
      <c r="FL189" s="204"/>
      <c r="FM189" s="204"/>
      <c r="FN189" s="204"/>
      <c r="FO189" s="204"/>
      <c r="FP189" s="204"/>
      <c r="FQ189" s="204"/>
      <c r="FR189" s="204"/>
      <c r="FS189" s="204"/>
      <c r="FT189" s="204"/>
      <c r="FU189" s="204"/>
      <c r="FV189" s="204"/>
      <c r="FW189" s="204"/>
      <c r="FX189" s="204"/>
      <c r="FY189" s="204"/>
      <c r="FZ189" s="204"/>
      <c r="GA189" s="204"/>
      <c r="GB189" s="204"/>
      <c r="GC189" s="204"/>
      <c r="GD189" s="204"/>
      <c r="GE189" s="204"/>
      <c r="GF189" s="204"/>
      <c r="GG189" s="204"/>
      <c r="GH189" s="204"/>
      <c r="GI189" s="204"/>
      <c r="GJ189" s="204"/>
      <c r="GK189" s="204"/>
      <c r="GL189" s="204"/>
      <c r="GM189" s="204"/>
      <c r="GN189" s="204"/>
      <c r="GO189" s="204"/>
      <c r="GP189" s="204"/>
      <c r="GQ189" s="204"/>
      <c r="GR189" s="204"/>
      <c r="GS189" s="204"/>
      <c r="GT189" s="204"/>
      <c r="GU189" s="204"/>
      <c r="GV189" s="204"/>
      <c r="GW189" s="204"/>
      <c r="GX189" s="204"/>
      <c r="GY189" s="204"/>
      <c r="GZ189" s="204"/>
      <c r="HA189" s="204"/>
      <c r="HB189" s="204"/>
      <c r="HC189" s="204"/>
      <c r="HD189" s="204"/>
      <c r="HE189" s="204"/>
      <c r="HF189" s="204"/>
      <c r="HG189" s="204"/>
      <c r="HH189" s="204"/>
      <c r="HI189" s="204"/>
      <c r="HJ189" s="204"/>
      <c r="HK189" s="204"/>
      <c r="HL189" s="204"/>
      <c r="HM189" s="204"/>
      <c r="HN189" s="204"/>
      <c r="HO189" s="204"/>
      <c r="HP189" s="204"/>
      <c r="HQ189" s="204"/>
      <c r="HR189" s="204"/>
      <c r="HS189" s="204"/>
      <c r="HT189" s="204"/>
      <c r="HU189" s="204"/>
    </row>
    <row r="190" spans="1:229" ht="12" customHeight="1" x14ac:dyDescent="0.25">
      <c r="A190" s="218"/>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8"/>
      <c r="AC190" s="218"/>
      <c r="AD190" s="218"/>
      <c r="AE190" s="218"/>
      <c r="AF190" s="218"/>
      <c r="AG190" s="218"/>
      <c r="AH190" s="218"/>
      <c r="AI190" s="218"/>
      <c r="AJ190" s="218"/>
      <c r="AK190" s="218"/>
      <c r="AL190" s="218"/>
      <c r="AM190" s="218"/>
      <c r="AN190" s="218"/>
      <c r="AO190" s="218"/>
      <c r="AP190" s="218"/>
      <c r="AQ190" s="218"/>
      <c r="AR190" s="218"/>
      <c r="AS190" s="218"/>
      <c r="AT190" s="218"/>
      <c r="AU190" s="218"/>
      <c r="AV190" s="203"/>
      <c r="AW190" s="203"/>
      <c r="AX190" s="203"/>
      <c r="AY190" s="203"/>
      <c r="AZ190" s="203"/>
      <c r="BA190" s="203"/>
      <c r="BB190" s="203"/>
      <c r="BC190" s="203"/>
      <c r="BD190" s="203"/>
      <c r="BE190" s="203"/>
      <c r="BF190" s="203"/>
      <c r="BG190" s="203"/>
      <c r="BH190" s="204"/>
      <c r="BI190" s="204"/>
      <c r="BJ190" s="204"/>
      <c r="BK190" s="204"/>
      <c r="BL190" s="204"/>
      <c r="BM190" s="204"/>
      <c r="BN190" s="204"/>
      <c r="BO190" s="204"/>
      <c r="BP190" s="204"/>
      <c r="BQ190" s="204"/>
      <c r="BR190" s="204"/>
      <c r="BS190" s="204"/>
      <c r="BT190" s="204"/>
      <c r="BU190" s="204"/>
      <c r="BV190" s="204"/>
      <c r="BW190" s="204"/>
      <c r="BX190" s="204"/>
      <c r="BY190" s="204"/>
      <c r="BZ190" s="204"/>
      <c r="CA190" s="204"/>
      <c r="CB190" s="204"/>
      <c r="CC190" s="204"/>
      <c r="CD190" s="204"/>
      <c r="CE190" s="204"/>
      <c r="CF190" s="204"/>
      <c r="CG190" s="204"/>
      <c r="CH190" s="204"/>
      <c r="CI190" s="204"/>
      <c r="CJ190" s="204"/>
      <c r="CK190" s="204"/>
      <c r="CL190" s="204"/>
      <c r="CM190" s="204"/>
      <c r="CN190" s="204"/>
      <c r="CO190" s="204"/>
      <c r="CP190" s="204"/>
      <c r="CQ190" s="204"/>
      <c r="CR190" s="204"/>
      <c r="CS190" s="204"/>
      <c r="CT190" s="204"/>
      <c r="CU190" s="204"/>
      <c r="CV190" s="204"/>
      <c r="CW190" s="204"/>
      <c r="CX190" s="204"/>
      <c r="CY190" s="204"/>
      <c r="CZ190" s="204"/>
      <c r="DA190" s="204"/>
      <c r="DB190" s="204"/>
      <c r="DC190" s="204"/>
      <c r="DD190" s="204"/>
      <c r="DE190" s="204"/>
      <c r="DF190" s="204"/>
      <c r="DG190" s="204"/>
      <c r="DH190" s="204"/>
      <c r="DI190" s="204"/>
      <c r="DJ190" s="204"/>
      <c r="DK190" s="204"/>
      <c r="DL190" s="204"/>
      <c r="DM190" s="204"/>
      <c r="DN190" s="204"/>
      <c r="DO190" s="204"/>
      <c r="DP190" s="204"/>
      <c r="DQ190" s="204"/>
      <c r="DR190" s="204"/>
      <c r="DS190" s="204"/>
      <c r="DT190" s="204"/>
      <c r="DU190" s="204"/>
      <c r="DV190" s="204"/>
      <c r="DW190" s="204"/>
      <c r="DX190" s="204"/>
      <c r="DY190" s="204"/>
      <c r="DZ190" s="204"/>
      <c r="EA190" s="204"/>
      <c r="EB190" s="204"/>
      <c r="EC190" s="204"/>
      <c r="ED190" s="204"/>
      <c r="EE190" s="204"/>
      <c r="EF190" s="204"/>
      <c r="EG190" s="204"/>
      <c r="EH190" s="204"/>
      <c r="EI190" s="204"/>
      <c r="EJ190" s="204"/>
      <c r="EK190" s="204"/>
      <c r="EL190" s="204"/>
      <c r="EM190" s="204"/>
      <c r="EN190" s="204"/>
      <c r="EO190" s="204"/>
      <c r="EP190" s="204"/>
      <c r="EQ190" s="204"/>
      <c r="ER190" s="204"/>
      <c r="ES190" s="204"/>
      <c r="ET190" s="204"/>
      <c r="EU190" s="204"/>
      <c r="EV190" s="204"/>
      <c r="EW190" s="204"/>
      <c r="EX190" s="204"/>
      <c r="EY190" s="204"/>
      <c r="EZ190" s="204"/>
      <c r="FA190" s="204"/>
      <c r="FB190" s="204"/>
      <c r="FC190" s="204"/>
      <c r="FD190" s="204"/>
      <c r="FE190" s="204"/>
      <c r="FF190" s="204"/>
      <c r="FG190" s="204"/>
      <c r="FH190" s="204"/>
      <c r="FI190" s="204"/>
      <c r="FJ190" s="204"/>
      <c r="FK190" s="204"/>
      <c r="FL190" s="204"/>
      <c r="FM190" s="204"/>
      <c r="FN190" s="204"/>
      <c r="FO190" s="204"/>
      <c r="FP190" s="204"/>
      <c r="FQ190" s="204"/>
      <c r="FR190" s="204"/>
      <c r="FS190" s="204"/>
      <c r="FT190" s="204"/>
      <c r="FU190" s="204"/>
      <c r="FV190" s="204"/>
      <c r="FW190" s="204"/>
      <c r="FX190" s="204"/>
      <c r="FY190" s="204"/>
      <c r="FZ190" s="204"/>
      <c r="GA190" s="204"/>
      <c r="GB190" s="204"/>
      <c r="GC190" s="204"/>
      <c r="GD190" s="204"/>
      <c r="GE190" s="204"/>
      <c r="GF190" s="204"/>
      <c r="GG190" s="204"/>
      <c r="GH190" s="204"/>
      <c r="GI190" s="204"/>
      <c r="GJ190" s="204"/>
      <c r="GK190" s="204"/>
      <c r="GL190" s="204"/>
      <c r="GM190" s="204"/>
      <c r="GN190" s="204"/>
      <c r="GO190" s="204"/>
      <c r="GP190" s="204"/>
      <c r="GQ190" s="204"/>
      <c r="GR190" s="204"/>
      <c r="GS190" s="204"/>
      <c r="GT190" s="204"/>
      <c r="GU190" s="204"/>
      <c r="GV190" s="204"/>
      <c r="GW190" s="204"/>
      <c r="GX190" s="204"/>
      <c r="GY190" s="204"/>
      <c r="GZ190" s="204"/>
      <c r="HA190" s="204"/>
      <c r="HB190" s="204"/>
      <c r="HC190" s="204"/>
      <c r="HD190" s="204"/>
      <c r="HE190" s="204"/>
      <c r="HF190" s="204"/>
      <c r="HG190" s="204"/>
      <c r="HH190" s="204"/>
      <c r="HI190" s="204"/>
      <c r="HJ190" s="204"/>
      <c r="HK190" s="204"/>
      <c r="HL190" s="204"/>
      <c r="HM190" s="204"/>
      <c r="HN190" s="204"/>
      <c r="HO190" s="204"/>
      <c r="HP190" s="204"/>
      <c r="HQ190" s="204"/>
      <c r="HR190" s="204"/>
      <c r="HS190" s="204"/>
      <c r="HT190" s="204"/>
      <c r="HU190" s="204"/>
    </row>
    <row r="191" spans="1:229" ht="12" customHeight="1" x14ac:dyDescent="0.25">
      <c r="A191" s="218"/>
      <c r="B191" s="218"/>
      <c r="C191" s="218"/>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c r="AA191" s="218"/>
      <c r="AB191" s="218"/>
      <c r="AC191" s="218"/>
      <c r="AD191" s="218"/>
      <c r="AE191" s="218"/>
      <c r="AF191" s="218"/>
      <c r="AG191" s="218"/>
      <c r="AH191" s="218"/>
      <c r="AI191" s="218"/>
      <c r="AJ191" s="218"/>
      <c r="AK191" s="218"/>
      <c r="AL191" s="218"/>
      <c r="AM191" s="218"/>
      <c r="AN191" s="218"/>
      <c r="AO191" s="218"/>
      <c r="AP191" s="218"/>
      <c r="AQ191" s="218"/>
      <c r="AR191" s="218"/>
      <c r="AS191" s="218"/>
      <c r="AT191" s="218"/>
      <c r="AU191" s="218"/>
      <c r="AV191" s="203"/>
      <c r="AW191" s="203"/>
      <c r="AX191" s="203"/>
      <c r="AY191" s="203"/>
      <c r="AZ191" s="203"/>
      <c r="BA191" s="203"/>
      <c r="BB191" s="203"/>
      <c r="BC191" s="203"/>
      <c r="BD191" s="203"/>
      <c r="BE191" s="203"/>
      <c r="BF191" s="203"/>
      <c r="BG191" s="203"/>
      <c r="BH191" s="204"/>
      <c r="BI191" s="204"/>
      <c r="BJ191" s="204"/>
      <c r="BK191" s="204"/>
      <c r="BL191" s="204"/>
      <c r="BM191" s="204"/>
      <c r="BN191" s="204"/>
      <c r="BO191" s="204"/>
      <c r="BP191" s="204"/>
      <c r="BQ191" s="204"/>
      <c r="BR191" s="204"/>
      <c r="BS191" s="204"/>
      <c r="BT191" s="204"/>
      <c r="BU191" s="204"/>
      <c r="BV191" s="204"/>
      <c r="BW191" s="204"/>
      <c r="BX191" s="204"/>
      <c r="BY191" s="204"/>
      <c r="BZ191" s="204"/>
      <c r="CA191" s="204"/>
      <c r="CB191" s="204"/>
      <c r="CC191" s="204"/>
      <c r="CD191" s="204"/>
      <c r="CE191" s="204"/>
      <c r="CF191" s="204"/>
      <c r="CG191" s="204"/>
      <c r="CH191" s="204"/>
      <c r="CI191" s="204"/>
      <c r="CJ191" s="204"/>
      <c r="CK191" s="204"/>
      <c r="CL191" s="204"/>
      <c r="CM191" s="204"/>
      <c r="CN191" s="204"/>
      <c r="CO191" s="204"/>
      <c r="CP191" s="204"/>
      <c r="CQ191" s="204"/>
      <c r="CR191" s="204"/>
      <c r="CS191" s="204"/>
      <c r="CT191" s="204"/>
      <c r="CU191" s="204"/>
      <c r="CV191" s="204"/>
      <c r="CW191" s="204"/>
      <c r="CX191" s="204"/>
      <c r="CY191" s="204"/>
      <c r="CZ191" s="204"/>
      <c r="DA191" s="204"/>
      <c r="DB191" s="204"/>
      <c r="DC191" s="204"/>
      <c r="DD191" s="204"/>
      <c r="DE191" s="204"/>
      <c r="DF191" s="204"/>
      <c r="DG191" s="204"/>
      <c r="DH191" s="204"/>
      <c r="DI191" s="204"/>
      <c r="DJ191" s="204"/>
      <c r="DK191" s="204"/>
      <c r="DL191" s="204"/>
      <c r="DM191" s="204"/>
      <c r="DN191" s="204"/>
      <c r="DO191" s="204"/>
      <c r="DP191" s="204"/>
      <c r="DQ191" s="204"/>
      <c r="DR191" s="204"/>
      <c r="DS191" s="204"/>
      <c r="DT191" s="204"/>
      <c r="DU191" s="204"/>
      <c r="DV191" s="204"/>
      <c r="DW191" s="204"/>
      <c r="DX191" s="204"/>
      <c r="DY191" s="204"/>
      <c r="DZ191" s="204"/>
      <c r="EA191" s="204"/>
      <c r="EB191" s="204"/>
      <c r="EC191" s="204"/>
      <c r="ED191" s="204"/>
      <c r="EE191" s="204"/>
      <c r="EF191" s="204"/>
      <c r="EG191" s="204"/>
      <c r="EH191" s="204"/>
      <c r="EI191" s="204"/>
      <c r="EJ191" s="204"/>
      <c r="EK191" s="204"/>
      <c r="EL191" s="204"/>
      <c r="EM191" s="204"/>
      <c r="EN191" s="204"/>
      <c r="EO191" s="204"/>
      <c r="EP191" s="204"/>
      <c r="EQ191" s="204"/>
      <c r="ER191" s="204"/>
      <c r="ES191" s="204"/>
      <c r="ET191" s="204"/>
      <c r="EU191" s="204"/>
      <c r="EV191" s="204"/>
      <c r="EW191" s="204"/>
      <c r="EX191" s="204"/>
      <c r="EY191" s="204"/>
      <c r="EZ191" s="204"/>
      <c r="FA191" s="204"/>
      <c r="FB191" s="204"/>
      <c r="FC191" s="204"/>
      <c r="FD191" s="204"/>
      <c r="FE191" s="204"/>
      <c r="FF191" s="204"/>
      <c r="FG191" s="204"/>
      <c r="FH191" s="204"/>
      <c r="FI191" s="204"/>
      <c r="FJ191" s="204"/>
      <c r="FK191" s="204"/>
      <c r="FL191" s="204"/>
      <c r="FM191" s="204"/>
      <c r="FN191" s="204"/>
      <c r="FO191" s="204"/>
      <c r="FP191" s="204"/>
      <c r="FQ191" s="204"/>
      <c r="FR191" s="204"/>
      <c r="FS191" s="204"/>
      <c r="FT191" s="204"/>
      <c r="FU191" s="204"/>
      <c r="FV191" s="204"/>
      <c r="FW191" s="204"/>
      <c r="FX191" s="204"/>
      <c r="FY191" s="204"/>
      <c r="FZ191" s="204"/>
      <c r="GA191" s="204"/>
      <c r="GB191" s="204"/>
      <c r="GC191" s="204"/>
      <c r="GD191" s="204"/>
      <c r="GE191" s="204"/>
      <c r="GF191" s="204"/>
      <c r="GG191" s="204"/>
      <c r="GH191" s="204"/>
      <c r="GI191" s="204"/>
      <c r="GJ191" s="204"/>
      <c r="GK191" s="204"/>
      <c r="GL191" s="204"/>
      <c r="GM191" s="204"/>
      <c r="GN191" s="204"/>
      <c r="GO191" s="204"/>
      <c r="GP191" s="204"/>
      <c r="GQ191" s="204"/>
      <c r="GR191" s="204"/>
      <c r="GS191" s="204"/>
      <c r="GT191" s="204"/>
      <c r="GU191" s="204"/>
      <c r="GV191" s="204"/>
      <c r="GW191" s="204"/>
      <c r="GX191" s="204"/>
      <c r="GY191" s="204"/>
      <c r="GZ191" s="204"/>
      <c r="HA191" s="204"/>
      <c r="HB191" s="204"/>
      <c r="HC191" s="204"/>
      <c r="HD191" s="204"/>
      <c r="HE191" s="204"/>
      <c r="HF191" s="204"/>
      <c r="HG191" s="204"/>
      <c r="HH191" s="204"/>
      <c r="HI191" s="204"/>
      <c r="HJ191" s="204"/>
      <c r="HK191" s="204"/>
      <c r="HL191" s="204"/>
      <c r="HM191" s="204"/>
      <c r="HN191" s="204"/>
      <c r="HO191" s="204"/>
      <c r="HP191" s="204"/>
      <c r="HQ191" s="204"/>
      <c r="HR191" s="204"/>
      <c r="HS191" s="204"/>
      <c r="HT191" s="204"/>
      <c r="HU191" s="204"/>
    </row>
    <row r="192" spans="1:229" ht="12" customHeight="1" x14ac:dyDescent="0.25">
      <c r="A192" s="218"/>
      <c r="B192" s="218"/>
      <c r="C192" s="218"/>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c r="AA192" s="218"/>
      <c r="AB192" s="218"/>
      <c r="AC192" s="218"/>
      <c r="AD192" s="218"/>
      <c r="AE192" s="218"/>
      <c r="AF192" s="218"/>
      <c r="AG192" s="218"/>
      <c r="AH192" s="218"/>
      <c r="AI192" s="218"/>
      <c r="AJ192" s="218"/>
      <c r="AK192" s="218"/>
      <c r="AL192" s="218"/>
      <c r="AM192" s="218"/>
      <c r="AN192" s="218"/>
      <c r="AO192" s="218"/>
      <c r="AP192" s="218"/>
      <c r="AQ192" s="218"/>
      <c r="AR192" s="218"/>
      <c r="AS192" s="218"/>
      <c r="AT192" s="218"/>
      <c r="AU192" s="218"/>
      <c r="AV192" s="203"/>
      <c r="AW192" s="203"/>
      <c r="AX192" s="203"/>
      <c r="AY192" s="203"/>
      <c r="AZ192" s="203"/>
      <c r="BA192" s="203"/>
      <c r="BB192" s="203"/>
      <c r="BC192" s="203"/>
      <c r="BD192" s="203"/>
      <c r="BE192" s="203"/>
      <c r="BF192" s="203"/>
      <c r="BG192" s="203"/>
      <c r="BH192" s="204"/>
      <c r="BI192" s="204"/>
      <c r="BJ192" s="204"/>
      <c r="BK192" s="204"/>
      <c r="BL192" s="204"/>
      <c r="BM192" s="204"/>
      <c r="BN192" s="204"/>
      <c r="BO192" s="204"/>
      <c r="BP192" s="204"/>
      <c r="BQ192" s="204"/>
      <c r="BR192" s="204"/>
      <c r="BS192" s="204"/>
      <c r="BT192" s="204"/>
      <c r="BU192" s="204"/>
      <c r="BV192" s="204"/>
      <c r="BW192" s="204"/>
      <c r="BX192" s="204"/>
      <c r="BY192" s="204"/>
      <c r="BZ192" s="204"/>
      <c r="CA192" s="204"/>
      <c r="CB192" s="204"/>
      <c r="CC192" s="204"/>
      <c r="CD192" s="204"/>
      <c r="CE192" s="204"/>
      <c r="CF192" s="204"/>
      <c r="CG192" s="204"/>
      <c r="CH192" s="204"/>
      <c r="CI192" s="204"/>
      <c r="CJ192" s="204"/>
      <c r="CK192" s="204"/>
      <c r="CL192" s="204"/>
      <c r="CM192" s="204"/>
      <c r="CN192" s="204"/>
      <c r="CO192" s="204"/>
      <c r="CP192" s="204"/>
      <c r="CQ192" s="204"/>
      <c r="CR192" s="204"/>
      <c r="CS192" s="204"/>
      <c r="CT192" s="204"/>
      <c r="CU192" s="204"/>
      <c r="CV192" s="204"/>
      <c r="CW192" s="204"/>
      <c r="CX192" s="204"/>
      <c r="CY192" s="204"/>
      <c r="CZ192" s="204"/>
      <c r="DA192" s="204"/>
      <c r="DB192" s="204"/>
      <c r="DC192" s="204"/>
      <c r="DD192" s="204"/>
      <c r="DE192" s="204"/>
      <c r="DF192" s="204"/>
      <c r="DG192" s="204"/>
      <c r="DH192" s="204"/>
      <c r="DI192" s="204"/>
      <c r="DJ192" s="204"/>
      <c r="DK192" s="204"/>
      <c r="DL192" s="204"/>
      <c r="DM192" s="204"/>
      <c r="DN192" s="204"/>
      <c r="DO192" s="204"/>
      <c r="DP192" s="204"/>
      <c r="DQ192" s="204"/>
      <c r="DR192" s="204"/>
      <c r="DS192" s="204"/>
      <c r="DT192" s="204"/>
      <c r="DU192" s="204"/>
      <c r="DV192" s="204"/>
      <c r="DW192" s="204"/>
      <c r="DX192" s="204"/>
      <c r="DY192" s="204"/>
      <c r="DZ192" s="204"/>
      <c r="EA192" s="204"/>
      <c r="EB192" s="204"/>
      <c r="EC192" s="204"/>
      <c r="ED192" s="204"/>
      <c r="EE192" s="204"/>
      <c r="EF192" s="204"/>
      <c r="EG192" s="204"/>
      <c r="EH192" s="204"/>
      <c r="EI192" s="204"/>
      <c r="EJ192" s="204"/>
      <c r="EK192" s="204"/>
      <c r="EL192" s="204"/>
      <c r="EM192" s="204"/>
      <c r="EN192" s="204"/>
      <c r="EO192" s="204"/>
      <c r="EP192" s="204"/>
      <c r="EQ192" s="204"/>
      <c r="ER192" s="204"/>
      <c r="ES192" s="204"/>
      <c r="ET192" s="204"/>
      <c r="EU192" s="204"/>
      <c r="EV192" s="204"/>
      <c r="EW192" s="204"/>
      <c r="EX192" s="204"/>
      <c r="EY192" s="204"/>
      <c r="EZ192" s="204"/>
      <c r="FA192" s="204"/>
      <c r="FB192" s="204"/>
      <c r="FC192" s="204"/>
      <c r="FD192" s="204"/>
      <c r="FE192" s="204"/>
      <c r="FF192" s="204"/>
      <c r="FG192" s="204"/>
      <c r="FH192" s="204"/>
      <c r="FI192" s="204"/>
      <c r="FJ192" s="204"/>
      <c r="FK192" s="204"/>
      <c r="FL192" s="204"/>
      <c r="FM192" s="204"/>
      <c r="FN192" s="204"/>
      <c r="FO192" s="204"/>
      <c r="FP192" s="204"/>
      <c r="FQ192" s="204"/>
      <c r="FR192" s="204"/>
      <c r="FS192" s="204"/>
      <c r="FT192" s="204"/>
      <c r="FU192" s="204"/>
      <c r="FV192" s="204"/>
      <c r="FW192" s="204"/>
      <c r="FX192" s="204"/>
      <c r="FY192" s="204"/>
      <c r="FZ192" s="204"/>
      <c r="GA192" s="204"/>
      <c r="GB192" s="204"/>
      <c r="GC192" s="204"/>
      <c r="GD192" s="204"/>
      <c r="GE192" s="204"/>
      <c r="GF192" s="204"/>
      <c r="GG192" s="204"/>
      <c r="GH192" s="204"/>
      <c r="GI192" s="204"/>
      <c r="GJ192" s="204"/>
      <c r="GK192" s="204"/>
      <c r="GL192" s="204"/>
      <c r="GM192" s="204"/>
      <c r="GN192" s="204"/>
      <c r="GO192" s="204"/>
      <c r="GP192" s="204"/>
      <c r="GQ192" s="204"/>
      <c r="GR192" s="204"/>
      <c r="GS192" s="204"/>
      <c r="GT192" s="204"/>
      <c r="GU192" s="204"/>
      <c r="GV192" s="204"/>
      <c r="GW192" s="204"/>
      <c r="GX192" s="204"/>
      <c r="GY192" s="204"/>
      <c r="GZ192" s="204"/>
      <c r="HA192" s="204"/>
      <c r="HB192" s="204"/>
      <c r="HC192" s="204"/>
      <c r="HD192" s="204"/>
      <c r="HE192" s="204"/>
      <c r="HF192" s="204"/>
      <c r="HG192" s="204"/>
      <c r="HH192" s="204"/>
      <c r="HI192" s="204"/>
      <c r="HJ192" s="204"/>
      <c r="HK192" s="204"/>
      <c r="HL192" s="204"/>
      <c r="HM192" s="204"/>
      <c r="HN192" s="204"/>
      <c r="HO192" s="204"/>
      <c r="HP192" s="204"/>
      <c r="HQ192" s="204"/>
      <c r="HR192" s="204"/>
      <c r="HS192" s="204"/>
      <c r="HT192" s="204"/>
      <c r="HU192" s="204"/>
    </row>
    <row r="193" spans="1:229" ht="12" customHeight="1" x14ac:dyDescent="0.25">
      <c r="A193" s="218"/>
      <c r="B193" s="218"/>
      <c r="C193" s="218"/>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c r="AA193" s="218"/>
      <c r="AB193" s="218"/>
      <c r="AC193" s="218"/>
      <c r="AD193" s="218"/>
      <c r="AE193" s="218"/>
      <c r="AF193" s="218"/>
      <c r="AG193" s="218"/>
      <c r="AH193" s="218"/>
      <c r="AI193" s="218"/>
      <c r="AJ193" s="218"/>
      <c r="AK193" s="218"/>
      <c r="AL193" s="218"/>
      <c r="AM193" s="218"/>
      <c r="AN193" s="218"/>
      <c r="AO193" s="218"/>
      <c r="AP193" s="218"/>
      <c r="AQ193" s="218"/>
      <c r="AR193" s="218"/>
      <c r="AS193" s="218"/>
      <c r="AT193" s="218"/>
      <c r="AU193" s="218"/>
      <c r="AV193" s="203"/>
      <c r="AW193" s="203"/>
      <c r="AX193" s="203"/>
      <c r="AY193" s="203"/>
      <c r="AZ193" s="203"/>
      <c r="BA193" s="203"/>
      <c r="BB193" s="203"/>
      <c r="BC193" s="203"/>
      <c r="BD193" s="203"/>
      <c r="BE193" s="203"/>
      <c r="BF193" s="203"/>
      <c r="BG193" s="203"/>
      <c r="BH193" s="204"/>
      <c r="BI193" s="204"/>
      <c r="BJ193" s="204"/>
      <c r="BK193" s="204"/>
      <c r="BL193" s="204"/>
      <c r="BM193" s="204"/>
      <c r="BN193" s="204"/>
      <c r="BO193" s="204"/>
      <c r="BP193" s="204"/>
      <c r="BQ193" s="204"/>
      <c r="BR193" s="204"/>
      <c r="BS193" s="204"/>
      <c r="BT193" s="204"/>
      <c r="BU193" s="204"/>
      <c r="BV193" s="204"/>
      <c r="BW193" s="204"/>
      <c r="BX193" s="204"/>
      <c r="BY193" s="204"/>
      <c r="BZ193" s="204"/>
      <c r="CA193" s="204"/>
      <c r="CB193" s="204"/>
      <c r="CC193" s="204"/>
      <c r="CD193" s="204"/>
      <c r="CE193" s="204"/>
      <c r="CF193" s="204"/>
      <c r="CG193" s="204"/>
      <c r="CH193" s="204"/>
      <c r="CI193" s="204"/>
      <c r="CJ193" s="204"/>
      <c r="CK193" s="204"/>
      <c r="CL193" s="204"/>
      <c r="CM193" s="204"/>
      <c r="CN193" s="204"/>
      <c r="CO193" s="204"/>
      <c r="CP193" s="204"/>
      <c r="CQ193" s="204"/>
      <c r="CR193" s="204"/>
      <c r="CS193" s="204"/>
      <c r="CT193" s="204"/>
      <c r="CU193" s="204"/>
      <c r="CV193" s="204"/>
      <c r="CW193" s="204"/>
      <c r="CX193" s="204"/>
      <c r="CY193" s="204"/>
      <c r="CZ193" s="204"/>
      <c r="DA193" s="204"/>
      <c r="DB193" s="204"/>
      <c r="DC193" s="204"/>
      <c r="DD193" s="204"/>
      <c r="DE193" s="204"/>
      <c r="DF193" s="204"/>
      <c r="DG193" s="204"/>
      <c r="DH193" s="204"/>
      <c r="DI193" s="204"/>
      <c r="DJ193" s="204"/>
      <c r="DK193" s="204"/>
      <c r="DL193" s="204"/>
      <c r="DM193" s="204"/>
      <c r="DN193" s="204"/>
      <c r="DO193" s="204"/>
      <c r="DP193" s="204"/>
      <c r="DQ193" s="204"/>
      <c r="DR193" s="204"/>
      <c r="DS193" s="204"/>
      <c r="DT193" s="204"/>
      <c r="DU193" s="204"/>
      <c r="DV193" s="204"/>
      <c r="DW193" s="204"/>
      <c r="DX193" s="204"/>
      <c r="DY193" s="204"/>
      <c r="DZ193" s="204"/>
      <c r="EA193" s="204"/>
      <c r="EB193" s="204"/>
      <c r="EC193" s="204"/>
      <c r="ED193" s="204"/>
      <c r="EE193" s="204"/>
      <c r="EF193" s="204"/>
      <c r="EG193" s="204"/>
      <c r="EH193" s="204"/>
      <c r="EI193" s="204"/>
      <c r="EJ193" s="204"/>
      <c r="EK193" s="204"/>
      <c r="EL193" s="204"/>
      <c r="EM193" s="204"/>
      <c r="EN193" s="204"/>
      <c r="EO193" s="204"/>
      <c r="EP193" s="204"/>
      <c r="EQ193" s="204"/>
      <c r="ER193" s="204"/>
      <c r="ES193" s="204"/>
      <c r="ET193" s="204"/>
      <c r="EU193" s="204"/>
      <c r="EV193" s="204"/>
      <c r="EW193" s="204"/>
      <c r="EX193" s="204"/>
      <c r="EY193" s="204"/>
      <c r="EZ193" s="204"/>
      <c r="FA193" s="204"/>
      <c r="FB193" s="204"/>
      <c r="FC193" s="204"/>
      <c r="FD193" s="204"/>
      <c r="FE193" s="204"/>
      <c r="FF193" s="204"/>
      <c r="FG193" s="204"/>
      <c r="FH193" s="204"/>
      <c r="FI193" s="204"/>
      <c r="FJ193" s="204"/>
      <c r="FK193" s="204"/>
      <c r="FL193" s="204"/>
      <c r="FM193" s="204"/>
      <c r="FN193" s="204"/>
      <c r="FO193" s="204"/>
      <c r="FP193" s="204"/>
      <c r="FQ193" s="204"/>
      <c r="FR193" s="204"/>
      <c r="FS193" s="204"/>
      <c r="FT193" s="204"/>
      <c r="FU193" s="204"/>
      <c r="FV193" s="204"/>
      <c r="FW193" s="204"/>
      <c r="FX193" s="204"/>
      <c r="FY193" s="204"/>
      <c r="FZ193" s="204"/>
      <c r="GA193" s="204"/>
      <c r="GB193" s="204"/>
      <c r="GC193" s="204"/>
      <c r="GD193" s="204"/>
      <c r="GE193" s="204"/>
      <c r="GF193" s="204"/>
      <c r="GG193" s="204"/>
      <c r="GH193" s="204"/>
      <c r="GI193" s="204"/>
      <c r="GJ193" s="204"/>
      <c r="GK193" s="204"/>
      <c r="GL193" s="204"/>
      <c r="GM193" s="204"/>
      <c r="GN193" s="204"/>
      <c r="GO193" s="204"/>
      <c r="GP193" s="204"/>
      <c r="GQ193" s="204"/>
      <c r="GR193" s="204"/>
      <c r="GS193" s="204"/>
      <c r="GT193" s="204"/>
      <c r="GU193" s="204"/>
      <c r="GV193" s="204"/>
      <c r="GW193" s="204"/>
      <c r="GX193" s="204"/>
      <c r="GY193" s="204"/>
      <c r="GZ193" s="204"/>
      <c r="HA193" s="204"/>
      <c r="HB193" s="204"/>
      <c r="HC193" s="204"/>
      <c r="HD193" s="204"/>
      <c r="HE193" s="204"/>
      <c r="HF193" s="204"/>
      <c r="HG193" s="204"/>
      <c r="HH193" s="204"/>
      <c r="HI193" s="204"/>
      <c r="HJ193" s="204"/>
      <c r="HK193" s="204"/>
      <c r="HL193" s="204"/>
      <c r="HM193" s="204"/>
      <c r="HN193" s="204"/>
      <c r="HO193" s="204"/>
      <c r="HP193" s="204"/>
      <c r="HQ193" s="204"/>
      <c r="HR193" s="204"/>
      <c r="HS193" s="204"/>
      <c r="HT193" s="204"/>
      <c r="HU193" s="204"/>
    </row>
    <row r="194" spans="1:229" ht="12" customHeight="1" x14ac:dyDescent="0.25">
      <c r="A194" s="218"/>
      <c r="B194" s="218"/>
      <c r="C194" s="218"/>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c r="AA194" s="218"/>
      <c r="AB194" s="218"/>
      <c r="AC194" s="218"/>
      <c r="AD194" s="218"/>
      <c r="AE194" s="218"/>
      <c r="AF194" s="218"/>
      <c r="AG194" s="218"/>
      <c r="AH194" s="218"/>
      <c r="AI194" s="218"/>
      <c r="AJ194" s="218"/>
      <c r="AK194" s="218"/>
      <c r="AL194" s="218"/>
      <c r="AM194" s="218"/>
      <c r="AN194" s="218"/>
      <c r="AO194" s="218"/>
      <c r="AP194" s="218"/>
      <c r="AQ194" s="218"/>
      <c r="AR194" s="218"/>
      <c r="AS194" s="218"/>
      <c r="AT194" s="218"/>
      <c r="AU194" s="218"/>
      <c r="AV194" s="203"/>
      <c r="AW194" s="203"/>
      <c r="AX194" s="203"/>
      <c r="AY194" s="203"/>
      <c r="AZ194" s="203"/>
      <c r="BA194" s="203"/>
      <c r="BB194" s="203"/>
      <c r="BC194" s="203"/>
      <c r="BD194" s="203"/>
      <c r="BE194" s="203"/>
      <c r="BF194" s="203"/>
      <c r="BG194" s="203"/>
      <c r="BH194" s="204"/>
      <c r="BI194" s="204"/>
      <c r="BJ194" s="204"/>
      <c r="BK194" s="204"/>
      <c r="BL194" s="204"/>
      <c r="BM194" s="204"/>
      <c r="BN194" s="204"/>
      <c r="BO194" s="204"/>
      <c r="BP194" s="204"/>
      <c r="BQ194" s="204"/>
      <c r="BR194" s="204"/>
      <c r="BS194" s="204"/>
      <c r="BT194" s="204"/>
      <c r="BU194" s="204"/>
      <c r="BV194" s="204"/>
      <c r="BW194" s="204"/>
      <c r="BX194" s="204"/>
      <c r="BY194" s="204"/>
      <c r="BZ194" s="204"/>
      <c r="CA194" s="204"/>
      <c r="CB194" s="204"/>
      <c r="CC194" s="204"/>
      <c r="CD194" s="204"/>
      <c r="CE194" s="204"/>
      <c r="CF194" s="204"/>
      <c r="CG194" s="204"/>
      <c r="CH194" s="204"/>
      <c r="CI194" s="204"/>
      <c r="CJ194" s="204"/>
      <c r="CK194" s="204"/>
      <c r="CL194" s="204"/>
      <c r="CM194" s="204"/>
      <c r="CN194" s="204"/>
      <c r="CO194" s="204"/>
      <c r="CP194" s="204"/>
      <c r="CQ194" s="204"/>
      <c r="CR194" s="204"/>
      <c r="CS194" s="204"/>
      <c r="CT194" s="204"/>
      <c r="CU194" s="204"/>
      <c r="CV194" s="204"/>
      <c r="CW194" s="204"/>
      <c r="CX194" s="204"/>
      <c r="CY194" s="204"/>
      <c r="CZ194" s="204"/>
      <c r="DA194" s="204"/>
      <c r="DB194" s="204"/>
      <c r="DC194" s="204"/>
      <c r="DD194" s="204"/>
      <c r="DE194" s="204"/>
      <c r="DF194" s="204"/>
      <c r="DG194" s="204"/>
      <c r="DH194" s="204"/>
      <c r="DI194" s="204"/>
      <c r="DJ194" s="204"/>
      <c r="DK194" s="204"/>
      <c r="DL194" s="204"/>
      <c r="DM194" s="204"/>
      <c r="DN194" s="204"/>
      <c r="DO194" s="204"/>
      <c r="DP194" s="204"/>
      <c r="DQ194" s="204"/>
      <c r="DR194" s="204"/>
      <c r="DS194" s="204"/>
      <c r="DT194" s="204"/>
      <c r="DU194" s="204"/>
      <c r="DV194" s="204"/>
      <c r="DW194" s="204"/>
      <c r="DX194" s="204"/>
      <c r="DY194" s="204"/>
      <c r="DZ194" s="204"/>
      <c r="EA194" s="204"/>
      <c r="EB194" s="204"/>
      <c r="EC194" s="204"/>
      <c r="ED194" s="204"/>
      <c r="EE194" s="204"/>
      <c r="EF194" s="204"/>
      <c r="EG194" s="204"/>
      <c r="EH194" s="204"/>
      <c r="EI194" s="204"/>
      <c r="EJ194" s="204"/>
      <c r="EK194" s="204"/>
      <c r="EL194" s="204"/>
      <c r="EM194" s="204"/>
      <c r="EN194" s="204"/>
      <c r="EO194" s="204"/>
      <c r="EP194" s="204"/>
      <c r="EQ194" s="204"/>
      <c r="ER194" s="204"/>
      <c r="ES194" s="204"/>
      <c r="ET194" s="204"/>
      <c r="EU194" s="204"/>
      <c r="EV194" s="204"/>
      <c r="EW194" s="204"/>
      <c r="EX194" s="204"/>
      <c r="EY194" s="204"/>
      <c r="EZ194" s="204"/>
      <c r="FA194" s="204"/>
      <c r="FB194" s="204"/>
      <c r="FC194" s="204"/>
      <c r="FD194" s="204"/>
      <c r="FE194" s="204"/>
      <c r="FF194" s="204"/>
      <c r="FG194" s="204"/>
      <c r="FH194" s="204"/>
      <c r="FI194" s="204"/>
      <c r="FJ194" s="204"/>
      <c r="FK194" s="204"/>
      <c r="FL194" s="204"/>
      <c r="FM194" s="204"/>
      <c r="FN194" s="204"/>
      <c r="FO194" s="204"/>
      <c r="FP194" s="204"/>
      <c r="FQ194" s="204"/>
      <c r="FR194" s="204"/>
      <c r="FS194" s="204"/>
      <c r="FT194" s="204"/>
      <c r="FU194" s="204"/>
      <c r="FV194" s="204"/>
      <c r="FW194" s="204"/>
      <c r="FX194" s="204"/>
      <c r="FY194" s="204"/>
      <c r="FZ194" s="204"/>
      <c r="GA194" s="204"/>
      <c r="GB194" s="204"/>
      <c r="GC194" s="204"/>
      <c r="GD194" s="204"/>
      <c r="GE194" s="204"/>
      <c r="GF194" s="204"/>
      <c r="GG194" s="204"/>
      <c r="GH194" s="204"/>
      <c r="GI194" s="204"/>
      <c r="GJ194" s="204"/>
      <c r="GK194" s="204"/>
      <c r="GL194" s="204"/>
      <c r="GM194" s="204"/>
      <c r="GN194" s="204"/>
      <c r="GO194" s="204"/>
      <c r="GP194" s="204"/>
      <c r="GQ194" s="204"/>
      <c r="GR194" s="204"/>
      <c r="GS194" s="204"/>
      <c r="GT194" s="204"/>
      <c r="GU194" s="204"/>
      <c r="GV194" s="204"/>
      <c r="GW194" s="204"/>
      <c r="GX194" s="204"/>
      <c r="GY194" s="204"/>
      <c r="GZ194" s="204"/>
      <c r="HA194" s="204"/>
      <c r="HB194" s="204"/>
      <c r="HC194" s="204"/>
      <c r="HD194" s="204"/>
      <c r="HE194" s="204"/>
      <c r="HF194" s="204"/>
      <c r="HG194" s="204"/>
      <c r="HH194" s="204"/>
      <c r="HI194" s="204"/>
      <c r="HJ194" s="204"/>
      <c r="HK194" s="204"/>
      <c r="HL194" s="204"/>
      <c r="HM194" s="204"/>
      <c r="HN194" s="204"/>
      <c r="HO194" s="204"/>
      <c r="HP194" s="204"/>
      <c r="HQ194" s="204"/>
      <c r="HR194" s="204"/>
      <c r="HS194" s="204"/>
      <c r="HT194" s="204"/>
      <c r="HU194" s="204"/>
    </row>
    <row r="195" spans="1:229" ht="12" customHeight="1" x14ac:dyDescent="0.25">
      <c r="A195" s="218"/>
      <c r="B195" s="218"/>
      <c r="C195" s="218"/>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c r="AA195" s="218"/>
      <c r="AB195" s="218"/>
      <c r="AC195" s="218"/>
      <c r="AD195" s="218"/>
      <c r="AE195" s="218"/>
      <c r="AF195" s="218"/>
      <c r="AG195" s="218"/>
      <c r="AH195" s="218"/>
      <c r="AI195" s="218"/>
      <c r="AJ195" s="218"/>
      <c r="AK195" s="218"/>
      <c r="AL195" s="218"/>
      <c r="AM195" s="218"/>
      <c r="AN195" s="218"/>
      <c r="AO195" s="218"/>
      <c r="AP195" s="218"/>
      <c r="AQ195" s="218"/>
      <c r="AR195" s="218"/>
      <c r="AS195" s="218"/>
      <c r="AT195" s="218"/>
      <c r="AU195" s="218"/>
      <c r="AV195" s="203"/>
      <c r="AW195" s="203"/>
      <c r="AX195" s="203"/>
      <c r="AY195" s="203"/>
      <c r="AZ195" s="203"/>
      <c r="BA195" s="203"/>
      <c r="BB195" s="203"/>
      <c r="BC195" s="203"/>
      <c r="BD195" s="203"/>
      <c r="BE195" s="203"/>
      <c r="BF195" s="203"/>
      <c r="BG195" s="203"/>
      <c r="BH195" s="204"/>
      <c r="BI195" s="204"/>
      <c r="BJ195" s="204"/>
      <c r="BK195" s="204"/>
      <c r="BL195" s="204"/>
      <c r="BM195" s="204"/>
      <c r="BN195" s="204"/>
      <c r="BO195" s="204"/>
      <c r="BP195" s="204"/>
      <c r="BQ195" s="204"/>
      <c r="BR195" s="204"/>
      <c r="BS195" s="204"/>
      <c r="BT195" s="204"/>
      <c r="BU195" s="204"/>
      <c r="BV195" s="204"/>
      <c r="BW195" s="204"/>
      <c r="BX195" s="204"/>
      <c r="BY195" s="204"/>
      <c r="BZ195" s="204"/>
      <c r="CA195" s="204"/>
      <c r="CB195" s="204"/>
      <c r="CC195" s="204"/>
      <c r="CD195" s="204"/>
      <c r="CE195" s="204"/>
      <c r="CF195" s="204"/>
      <c r="CG195" s="204"/>
      <c r="CH195" s="204"/>
      <c r="CI195" s="204"/>
      <c r="CJ195" s="204"/>
      <c r="CK195" s="204"/>
      <c r="CL195" s="204"/>
      <c r="CM195" s="204"/>
      <c r="CN195" s="204"/>
      <c r="CO195" s="204"/>
      <c r="CP195" s="204"/>
      <c r="CQ195" s="204"/>
      <c r="CR195" s="204"/>
      <c r="CS195" s="204"/>
      <c r="CT195" s="204"/>
      <c r="CU195" s="204"/>
      <c r="CV195" s="204"/>
      <c r="CW195" s="204"/>
      <c r="CX195" s="204"/>
      <c r="CY195" s="204"/>
      <c r="CZ195" s="204"/>
      <c r="DA195" s="204"/>
      <c r="DB195" s="204"/>
      <c r="DC195" s="204"/>
      <c r="DD195" s="204"/>
      <c r="DE195" s="204"/>
      <c r="DF195" s="204"/>
      <c r="DG195" s="204"/>
      <c r="DH195" s="204"/>
      <c r="DI195" s="204"/>
      <c r="DJ195" s="204"/>
      <c r="DK195" s="204"/>
      <c r="DL195" s="204"/>
      <c r="DM195" s="204"/>
      <c r="DN195" s="204"/>
      <c r="DO195" s="204"/>
      <c r="DP195" s="204"/>
      <c r="DQ195" s="204"/>
      <c r="DR195" s="204"/>
      <c r="DS195" s="204"/>
      <c r="DT195" s="204"/>
      <c r="DU195" s="204"/>
      <c r="DV195" s="204"/>
      <c r="DW195" s="204"/>
      <c r="DX195" s="204"/>
      <c r="DY195" s="204"/>
      <c r="DZ195" s="204"/>
      <c r="EA195" s="204"/>
      <c r="EB195" s="204"/>
      <c r="EC195" s="204"/>
      <c r="ED195" s="204"/>
      <c r="EE195" s="204"/>
      <c r="EF195" s="204"/>
      <c r="EG195" s="204"/>
      <c r="EH195" s="204"/>
      <c r="EI195" s="204"/>
      <c r="EJ195" s="204"/>
      <c r="EK195" s="204"/>
      <c r="EL195" s="204"/>
      <c r="EM195" s="204"/>
      <c r="EN195" s="204"/>
      <c r="EO195" s="204"/>
      <c r="EP195" s="204"/>
      <c r="EQ195" s="204"/>
      <c r="ER195" s="204"/>
      <c r="ES195" s="204"/>
      <c r="ET195" s="204"/>
      <c r="EU195" s="204"/>
      <c r="EV195" s="204"/>
      <c r="EW195" s="204"/>
      <c r="EX195" s="204"/>
      <c r="EY195" s="204"/>
      <c r="EZ195" s="204"/>
      <c r="FA195" s="204"/>
      <c r="FB195" s="204"/>
      <c r="FC195" s="204"/>
      <c r="FD195" s="204"/>
      <c r="FE195" s="204"/>
      <c r="FF195" s="204"/>
      <c r="FG195" s="204"/>
      <c r="FH195" s="204"/>
      <c r="FI195" s="204"/>
      <c r="FJ195" s="204"/>
      <c r="FK195" s="204"/>
      <c r="FL195" s="204"/>
      <c r="FM195" s="204"/>
      <c r="FN195" s="204"/>
      <c r="FO195" s="204"/>
      <c r="FP195" s="204"/>
      <c r="FQ195" s="204"/>
      <c r="FR195" s="204"/>
      <c r="FS195" s="204"/>
      <c r="FT195" s="204"/>
      <c r="FU195" s="204"/>
      <c r="FV195" s="204"/>
      <c r="FW195" s="204"/>
      <c r="FX195" s="204"/>
      <c r="FY195" s="204"/>
      <c r="FZ195" s="204"/>
      <c r="GA195" s="204"/>
      <c r="GB195" s="204"/>
      <c r="GC195" s="204"/>
      <c r="GD195" s="204"/>
      <c r="GE195" s="204"/>
      <c r="GF195" s="204"/>
      <c r="GG195" s="204"/>
      <c r="GH195" s="204"/>
      <c r="GI195" s="204"/>
      <c r="GJ195" s="204"/>
      <c r="GK195" s="204"/>
      <c r="GL195" s="204"/>
      <c r="GM195" s="204"/>
      <c r="GN195" s="204"/>
      <c r="GO195" s="204"/>
      <c r="GP195" s="204"/>
      <c r="GQ195" s="204"/>
      <c r="GR195" s="204"/>
      <c r="GS195" s="204"/>
      <c r="GT195" s="204"/>
      <c r="GU195" s="204"/>
      <c r="GV195" s="204"/>
      <c r="GW195" s="204"/>
      <c r="GX195" s="204"/>
      <c r="GY195" s="204"/>
      <c r="GZ195" s="204"/>
      <c r="HA195" s="204"/>
      <c r="HB195" s="204"/>
      <c r="HC195" s="204"/>
      <c r="HD195" s="204"/>
      <c r="HE195" s="204"/>
      <c r="HF195" s="204"/>
      <c r="HG195" s="204"/>
      <c r="HH195" s="204"/>
      <c r="HI195" s="204"/>
      <c r="HJ195" s="204"/>
      <c r="HK195" s="204"/>
      <c r="HL195" s="204"/>
      <c r="HM195" s="204"/>
      <c r="HN195" s="204"/>
      <c r="HO195" s="204"/>
      <c r="HP195" s="204"/>
      <c r="HQ195" s="204"/>
      <c r="HR195" s="204"/>
      <c r="HS195" s="204"/>
      <c r="HT195" s="204"/>
      <c r="HU195" s="204"/>
    </row>
    <row r="196" spans="1:229" ht="12" customHeight="1" x14ac:dyDescent="0.25">
      <c r="A196" s="218"/>
      <c r="B196" s="218"/>
      <c r="C196" s="218"/>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c r="AA196" s="218"/>
      <c r="AB196" s="218"/>
      <c r="AC196" s="218"/>
      <c r="AD196" s="218"/>
      <c r="AE196" s="218"/>
      <c r="AF196" s="218"/>
      <c r="AG196" s="218"/>
      <c r="AH196" s="218"/>
      <c r="AI196" s="218"/>
      <c r="AJ196" s="218"/>
      <c r="AK196" s="218"/>
      <c r="AL196" s="218"/>
      <c r="AM196" s="218"/>
      <c r="AN196" s="218"/>
      <c r="AO196" s="218"/>
      <c r="AP196" s="218"/>
      <c r="AQ196" s="218"/>
      <c r="AR196" s="218"/>
      <c r="AS196" s="218"/>
      <c r="AT196" s="218"/>
      <c r="AU196" s="218"/>
      <c r="AV196" s="203"/>
      <c r="AW196" s="203"/>
      <c r="AX196" s="203"/>
      <c r="AY196" s="203"/>
      <c r="AZ196" s="203"/>
      <c r="BA196" s="203"/>
      <c r="BB196" s="203"/>
      <c r="BC196" s="203"/>
      <c r="BD196" s="203"/>
      <c r="BE196" s="203"/>
      <c r="BF196" s="203"/>
      <c r="BG196" s="203"/>
      <c r="BH196" s="204"/>
      <c r="BI196" s="204"/>
      <c r="BJ196" s="204"/>
      <c r="BK196" s="204"/>
      <c r="BL196" s="204"/>
      <c r="BM196" s="204"/>
      <c r="BN196" s="204"/>
      <c r="BO196" s="204"/>
      <c r="BP196" s="204"/>
      <c r="BQ196" s="204"/>
      <c r="BR196" s="204"/>
      <c r="BS196" s="204"/>
      <c r="BT196" s="204"/>
      <c r="BU196" s="204"/>
      <c r="BV196" s="204"/>
      <c r="BW196" s="204"/>
      <c r="BX196" s="204"/>
      <c r="BY196" s="204"/>
      <c r="BZ196" s="204"/>
      <c r="CA196" s="204"/>
      <c r="CB196" s="204"/>
      <c r="CC196" s="204"/>
      <c r="CD196" s="204"/>
      <c r="CE196" s="204"/>
      <c r="CF196" s="204"/>
      <c r="CG196" s="204"/>
      <c r="CH196" s="204"/>
      <c r="CI196" s="204"/>
      <c r="CJ196" s="204"/>
      <c r="CK196" s="204"/>
      <c r="CL196" s="204"/>
      <c r="CM196" s="204"/>
      <c r="CN196" s="204"/>
      <c r="CO196" s="204"/>
      <c r="CP196" s="204"/>
      <c r="CQ196" s="204"/>
      <c r="CR196" s="204"/>
      <c r="CS196" s="204"/>
      <c r="CT196" s="204"/>
      <c r="CU196" s="204"/>
      <c r="CV196" s="204"/>
      <c r="CW196" s="204"/>
      <c r="CX196" s="204"/>
      <c r="CY196" s="204"/>
      <c r="CZ196" s="204"/>
      <c r="DA196" s="204"/>
      <c r="DB196" s="204"/>
      <c r="DC196" s="204"/>
      <c r="DD196" s="204"/>
      <c r="DE196" s="204"/>
      <c r="DF196" s="204"/>
      <c r="DG196" s="204"/>
      <c r="DH196" s="204"/>
      <c r="DI196" s="204"/>
      <c r="DJ196" s="204"/>
      <c r="DK196" s="204"/>
      <c r="DL196" s="204"/>
      <c r="DM196" s="204"/>
      <c r="DN196" s="204"/>
      <c r="DO196" s="204"/>
      <c r="DP196" s="204"/>
      <c r="DQ196" s="204"/>
      <c r="DR196" s="204"/>
      <c r="DS196" s="204"/>
      <c r="DT196" s="204"/>
      <c r="DU196" s="204"/>
      <c r="DV196" s="204"/>
      <c r="DW196" s="204"/>
      <c r="DX196" s="204"/>
      <c r="DY196" s="204"/>
      <c r="DZ196" s="204"/>
      <c r="EA196" s="204"/>
      <c r="EB196" s="204"/>
      <c r="EC196" s="204"/>
      <c r="ED196" s="204"/>
      <c r="EE196" s="204"/>
      <c r="EF196" s="204"/>
      <c r="EG196" s="204"/>
      <c r="EH196" s="204"/>
      <c r="EI196" s="204"/>
      <c r="EJ196" s="204"/>
      <c r="EK196" s="204"/>
      <c r="EL196" s="204"/>
      <c r="EM196" s="204"/>
      <c r="EN196" s="204"/>
      <c r="EO196" s="204"/>
      <c r="EP196" s="204"/>
      <c r="EQ196" s="204"/>
      <c r="ER196" s="204"/>
      <c r="ES196" s="204"/>
      <c r="ET196" s="204"/>
      <c r="EU196" s="204"/>
      <c r="EV196" s="204"/>
      <c r="EW196" s="204"/>
      <c r="EX196" s="204"/>
      <c r="EY196" s="204"/>
      <c r="EZ196" s="204"/>
      <c r="FA196" s="204"/>
      <c r="FB196" s="204"/>
      <c r="FC196" s="204"/>
      <c r="FD196" s="204"/>
      <c r="FE196" s="204"/>
      <c r="FF196" s="204"/>
      <c r="FG196" s="204"/>
      <c r="FH196" s="204"/>
      <c r="FI196" s="204"/>
      <c r="FJ196" s="204"/>
      <c r="FK196" s="204"/>
      <c r="FL196" s="204"/>
      <c r="FM196" s="204"/>
      <c r="FN196" s="204"/>
      <c r="FO196" s="204"/>
      <c r="FP196" s="204"/>
      <c r="FQ196" s="204"/>
      <c r="FR196" s="204"/>
      <c r="FS196" s="204"/>
      <c r="FT196" s="204"/>
      <c r="FU196" s="204"/>
      <c r="FV196" s="204"/>
      <c r="FW196" s="204"/>
      <c r="FX196" s="204"/>
      <c r="FY196" s="204"/>
      <c r="FZ196" s="204"/>
      <c r="GA196" s="204"/>
      <c r="GB196" s="204"/>
      <c r="GC196" s="204"/>
      <c r="GD196" s="204"/>
      <c r="GE196" s="204"/>
      <c r="GF196" s="204"/>
      <c r="GG196" s="204"/>
      <c r="GH196" s="204"/>
      <c r="GI196" s="204"/>
      <c r="GJ196" s="204"/>
      <c r="GK196" s="204"/>
      <c r="GL196" s="204"/>
      <c r="GM196" s="204"/>
      <c r="GN196" s="204"/>
      <c r="GO196" s="204"/>
      <c r="GP196" s="204"/>
      <c r="GQ196" s="204"/>
      <c r="GR196" s="204"/>
      <c r="GS196" s="204"/>
      <c r="GT196" s="204"/>
      <c r="GU196" s="204"/>
      <c r="GV196" s="204"/>
      <c r="GW196" s="204"/>
      <c r="GX196" s="204"/>
      <c r="GY196" s="204"/>
      <c r="GZ196" s="204"/>
      <c r="HA196" s="204"/>
      <c r="HB196" s="204"/>
      <c r="HC196" s="204"/>
      <c r="HD196" s="204"/>
      <c r="HE196" s="204"/>
      <c r="HF196" s="204"/>
      <c r="HG196" s="204"/>
      <c r="HH196" s="204"/>
      <c r="HI196" s="204"/>
      <c r="HJ196" s="204"/>
      <c r="HK196" s="204"/>
      <c r="HL196" s="204"/>
      <c r="HM196" s="204"/>
      <c r="HN196" s="204"/>
      <c r="HO196" s="204"/>
      <c r="HP196" s="204"/>
      <c r="HQ196" s="204"/>
      <c r="HR196" s="204"/>
      <c r="HS196" s="204"/>
      <c r="HT196" s="204"/>
      <c r="HU196" s="204"/>
    </row>
    <row r="197" spans="1:229" ht="12" customHeight="1" x14ac:dyDescent="0.25">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c r="AL197" s="218"/>
      <c r="AM197" s="218"/>
      <c r="AN197" s="218"/>
      <c r="AO197" s="218"/>
      <c r="AP197" s="218"/>
      <c r="AQ197" s="218"/>
      <c r="AR197" s="218"/>
      <c r="AS197" s="218"/>
      <c r="AT197" s="218"/>
      <c r="AU197" s="218"/>
      <c r="AV197" s="203"/>
      <c r="AW197" s="203"/>
      <c r="AX197" s="203"/>
      <c r="AY197" s="203"/>
      <c r="AZ197" s="203"/>
      <c r="BA197" s="203"/>
      <c r="BB197" s="203"/>
      <c r="BC197" s="203"/>
      <c r="BD197" s="203"/>
      <c r="BE197" s="203"/>
      <c r="BF197" s="203"/>
      <c r="BG197" s="203"/>
      <c r="BH197" s="204"/>
      <c r="BI197" s="204"/>
      <c r="BJ197" s="204"/>
      <c r="BK197" s="204"/>
      <c r="BL197" s="204"/>
      <c r="BM197" s="204"/>
      <c r="BN197" s="204"/>
      <c r="BO197" s="204"/>
      <c r="BP197" s="204"/>
      <c r="BQ197" s="204"/>
      <c r="BR197" s="204"/>
      <c r="BS197" s="204"/>
      <c r="BT197" s="204"/>
      <c r="BU197" s="204"/>
      <c r="BV197" s="204"/>
      <c r="BW197" s="204"/>
      <c r="BX197" s="204"/>
      <c r="BY197" s="204"/>
      <c r="BZ197" s="204"/>
      <c r="CA197" s="204"/>
      <c r="CB197" s="204"/>
      <c r="CC197" s="204"/>
      <c r="CD197" s="204"/>
      <c r="CE197" s="204"/>
      <c r="CF197" s="204"/>
      <c r="CG197" s="204"/>
      <c r="CH197" s="204"/>
      <c r="CI197" s="204"/>
      <c r="CJ197" s="204"/>
      <c r="CK197" s="204"/>
      <c r="CL197" s="204"/>
      <c r="CM197" s="204"/>
      <c r="CN197" s="204"/>
      <c r="CO197" s="204"/>
      <c r="CP197" s="204"/>
      <c r="CQ197" s="204"/>
      <c r="CR197" s="204"/>
      <c r="CS197" s="204"/>
      <c r="CT197" s="204"/>
      <c r="CU197" s="204"/>
      <c r="CV197" s="204"/>
      <c r="CW197" s="204"/>
      <c r="CX197" s="204"/>
      <c r="CY197" s="204"/>
      <c r="CZ197" s="204"/>
      <c r="DA197" s="204"/>
      <c r="DB197" s="204"/>
      <c r="DC197" s="204"/>
      <c r="DD197" s="204"/>
      <c r="DE197" s="204"/>
      <c r="DF197" s="204"/>
      <c r="DG197" s="204"/>
      <c r="DH197" s="204"/>
      <c r="DI197" s="204"/>
      <c r="DJ197" s="204"/>
      <c r="DK197" s="204"/>
      <c r="DL197" s="204"/>
      <c r="DM197" s="204"/>
      <c r="DN197" s="204"/>
      <c r="DO197" s="204"/>
      <c r="DP197" s="204"/>
      <c r="DQ197" s="204"/>
      <c r="DR197" s="204"/>
      <c r="DS197" s="204"/>
      <c r="DT197" s="204"/>
      <c r="DU197" s="204"/>
      <c r="DV197" s="204"/>
      <c r="DW197" s="204"/>
      <c r="DX197" s="204"/>
      <c r="DY197" s="204"/>
      <c r="DZ197" s="204"/>
      <c r="EA197" s="204"/>
      <c r="EB197" s="204"/>
      <c r="EC197" s="204"/>
      <c r="ED197" s="204"/>
      <c r="EE197" s="204"/>
      <c r="EF197" s="204"/>
      <c r="EG197" s="204"/>
      <c r="EH197" s="204"/>
      <c r="EI197" s="204"/>
      <c r="EJ197" s="204"/>
      <c r="EK197" s="204"/>
      <c r="EL197" s="204"/>
      <c r="EM197" s="204"/>
      <c r="EN197" s="204"/>
      <c r="EO197" s="204"/>
      <c r="EP197" s="204"/>
      <c r="EQ197" s="204"/>
      <c r="ER197" s="204"/>
      <c r="ES197" s="204"/>
      <c r="ET197" s="204"/>
      <c r="EU197" s="204"/>
      <c r="EV197" s="204"/>
      <c r="EW197" s="204"/>
      <c r="EX197" s="204"/>
      <c r="EY197" s="204"/>
      <c r="EZ197" s="204"/>
      <c r="FA197" s="204"/>
      <c r="FB197" s="204"/>
      <c r="FC197" s="204"/>
      <c r="FD197" s="204"/>
      <c r="FE197" s="204"/>
      <c r="FF197" s="204"/>
      <c r="FG197" s="204"/>
      <c r="FH197" s="204"/>
      <c r="FI197" s="204"/>
      <c r="FJ197" s="204"/>
      <c r="FK197" s="204"/>
      <c r="FL197" s="204"/>
      <c r="FM197" s="204"/>
      <c r="FN197" s="204"/>
      <c r="FO197" s="204"/>
      <c r="FP197" s="204"/>
      <c r="FQ197" s="204"/>
      <c r="FR197" s="204"/>
      <c r="FS197" s="204"/>
      <c r="FT197" s="204"/>
      <c r="FU197" s="204"/>
      <c r="FV197" s="204"/>
      <c r="FW197" s="204"/>
      <c r="FX197" s="204"/>
      <c r="FY197" s="204"/>
      <c r="FZ197" s="204"/>
      <c r="GA197" s="204"/>
      <c r="GB197" s="204"/>
      <c r="GC197" s="204"/>
      <c r="GD197" s="204"/>
      <c r="GE197" s="204"/>
      <c r="GF197" s="204"/>
      <c r="GG197" s="204"/>
      <c r="GH197" s="204"/>
      <c r="GI197" s="204"/>
      <c r="GJ197" s="204"/>
      <c r="GK197" s="204"/>
      <c r="GL197" s="204"/>
      <c r="GM197" s="204"/>
      <c r="GN197" s="204"/>
      <c r="GO197" s="204"/>
      <c r="GP197" s="204"/>
      <c r="GQ197" s="204"/>
      <c r="GR197" s="204"/>
      <c r="GS197" s="204"/>
      <c r="GT197" s="204"/>
      <c r="GU197" s="204"/>
      <c r="GV197" s="204"/>
      <c r="GW197" s="204"/>
      <c r="GX197" s="204"/>
      <c r="GY197" s="204"/>
      <c r="GZ197" s="204"/>
      <c r="HA197" s="204"/>
      <c r="HB197" s="204"/>
      <c r="HC197" s="204"/>
      <c r="HD197" s="204"/>
      <c r="HE197" s="204"/>
      <c r="HF197" s="204"/>
      <c r="HG197" s="204"/>
      <c r="HH197" s="204"/>
      <c r="HI197" s="204"/>
      <c r="HJ197" s="204"/>
      <c r="HK197" s="204"/>
      <c r="HL197" s="204"/>
      <c r="HM197" s="204"/>
      <c r="HN197" s="204"/>
      <c r="HO197" s="204"/>
      <c r="HP197" s="204"/>
      <c r="HQ197" s="204"/>
      <c r="HR197" s="204"/>
      <c r="HS197" s="204"/>
      <c r="HT197" s="204"/>
      <c r="HU197" s="204"/>
    </row>
    <row r="198" spans="1:229" ht="12" customHeight="1" x14ac:dyDescent="0.25">
      <c r="A198" s="218"/>
      <c r="B198" s="218"/>
      <c r="C198" s="218"/>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c r="AA198" s="218"/>
      <c r="AB198" s="218"/>
      <c r="AC198" s="218"/>
      <c r="AD198" s="218"/>
      <c r="AE198" s="218"/>
      <c r="AF198" s="218"/>
      <c r="AG198" s="218"/>
      <c r="AH198" s="218"/>
      <c r="AI198" s="218"/>
      <c r="AJ198" s="218"/>
      <c r="AK198" s="218"/>
      <c r="AL198" s="218"/>
      <c r="AM198" s="218"/>
      <c r="AN198" s="218"/>
      <c r="AO198" s="218"/>
      <c r="AP198" s="218"/>
      <c r="AQ198" s="218"/>
      <c r="AR198" s="218"/>
      <c r="AS198" s="218"/>
      <c r="AT198" s="218"/>
      <c r="AU198" s="218"/>
      <c r="AV198" s="203"/>
      <c r="AW198" s="203"/>
      <c r="AX198" s="203"/>
      <c r="AY198" s="203"/>
      <c r="AZ198" s="203"/>
      <c r="BA198" s="203"/>
      <c r="BB198" s="203"/>
      <c r="BC198" s="203"/>
      <c r="BD198" s="203"/>
      <c r="BE198" s="203"/>
      <c r="BF198" s="203"/>
      <c r="BG198" s="203"/>
      <c r="BH198" s="204"/>
      <c r="BI198" s="204"/>
      <c r="BJ198" s="204"/>
      <c r="BK198" s="204"/>
      <c r="BL198" s="204"/>
      <c r="BM198" s="204"/>
      <c r="BN198" s="204"/>
      <c r="BO198" s="204"/>
      <c r="BP198" s="204"/>
      <c r="BQ198" s="204"/>
      <c r="BR198" s="204"/>
      <c r="BS198" s="204"/>
      <c r="BT198" s="204"/>
      <c r="BU198" s="204"/>
      <c r="BV198" s="204"/>
      <c r="BW198" s="204"/>
      <c r="BX198" s="204"/>
      <c r="BY198" s="204"/>
      <c r="BZ198" s="204"/>
      <c r="CA198" s="204"/>
      <c r="CB198" s="204"/>
      <c r="CC198" s="204"/>
      <c r="CD198" s="204"/>
      <c r="CE198" s="204"/>
      <c r="CF198" s="204"/>
      <c r="CG198" s="204"/>
      <c r="CH198" s="204"/>
      <c r="CI198" s="204"/>
      <c r="CJ198" s="204"/>
      <c r="CK198" s="204"/>
      <c r="CL198" s="204"/>
      <c r="CM198" s="204"/>
      <c r="CN198" s="204"/>
      <c r="CO198" s="204"/>
      <c r="CP198" s="204"/>
      <c r="CQ198" s="204"/>
      <c r="CR198" s="204"/>
      <c r="CS198" s="204"/>
      <c r="CT198" s="204"/>
      <c r="CU198" s="204"/>
      <c r="CV198" s="204"/>
      <c r="CW198" s="204"/>
      <c r="CX198" s="204"/>
      <c r="CY198" s="204"/>
      <c r="CZ198" s="204"/>
      <c r="DA198" s="204"/>
      <c r="DB198" s="204"/>
      <c r="DC198" s="204"/>
      <c r="DD198" s="204"/>
      <c r="DE198" s="204"/>
      <c r="DF198" s="204"/>
      <c r="DG198" s="204"/>
      <c r="DH198" s="204"/>
      <c r="DI198" s="204"/>
      <c r="DJ198" s="204"/>
      <c r="DK198" s="204"/>
      <c r="DL198" s="204"/>
      <c r="DM198" s="204"/>
      <c r="DN198" s="204"/>
      <c r="DO198" s="204"/>
      <c r="DP198" s="204"/>
      <c r="DQ198" s="204"/>
      <c r="DR198" s="204"/>
      <c r="DS198" s="204"/>
      <c r="DT198" s="204"/>
      <c r="DU198" s="204"/>
      <c r="DV198" s="204"/>
      <c r="DW198" s="204"/>
      <c r="DX198" s="204"/>
      <c r="DY198" s="204"/>
      <c r="DZ198" s="204"/>
      <c r="EA198" s="204"/>
      <c r="EB198" s="204"/>
      <c r="EC198" s="204"/>
      <c r="ED198" s="204"/>
      <c r="EE198" s="204"/>
      <c r="EF198" s="204"/>
      <c r="EG198" s="204"/>
      <c r="EH198" s="204"/>
      <c r="EI198" s="204"/>
      <c r="EJ198" s="204"/>
      <c r="EK198" s="204"/>
      <c r="EL198" s="204"/>
      <c r="EM198" s="204"/>
      <c r="EN198" s="204"/>
      <c r="EO198" s="204"/>
      <c r="EP198" s="204"/>
      <c r="EQ198" s="204"/>
      <c r="ER198" s="204"/>
      <c r="ES198" s="204"/>
      <c r="ET198" s="204"/>
      <c r="EU198" s="204"/>
      <c r="EV198" s="204"/>
      <c r="EW198" s="204"/>
      <c r="EX198" s="204"/>
      <c r="EY198" s="204"/>
      <c r="EZ198" s="204"/>
      <c r="FA198" s="204"/>
      <c r="FB198" s="204"/>
      <c r="FC198" s="204"/>
      <c r="FD198" s="204"/>
      <c r="FE198" s="204"/>
      <c r="FF198" s="204"/>
      <c r="FG198" s="204"/>
      <c r="FH198" s="204"/>
      <c r="FI198" s="204"/>
      <c r="FJ198" s="204"/>
      <c r="FK198" s="204"/>
      <c r="FL198" s="204"/>
      <c r="FM198" s="204"/>
      <c r="FN198" s="204"/>
      <c r="FO198" s="204"/>
      <c r="FP198" s="204"/>
      <c r="FQ198" s="204"/>
      <c r="FR198" s="204"/>
      <c r="FS198" s="204"/>
      <c r="FT198" s="204"/>
      <c r="FU198" s="204"/>
      <c r="FV198" s="204"/>
      <c r="FW198" s="204"/>
      <c r="FX198" s="204"/>
      <c r="FY198" s="204"/>
      <c r="FZ198" s="204"/>
      <c r="GA198" s="204"/>
      <c r="GB198" s="204"/>
      <c r="GC198" s="204"/>
      <c r="GD198" s="204"/>
      <c r="GE198" s="204"/>
      <c r="GF198" s="204"/>
      <c r="GG198" s="204"/>
      <c r="GH198" s="204"/>
      <c r="GI198" s="204"/>
      <c r="GJ198" s="204"/>
      <c r="GK198" s="204"/>
      <c r="GL198" s="204"/>
      <c r="GM198" s="204"/>
      <c r="GN198" s="204"/>
      <c r="GO198" s="204"/>
      <c r="GP198" s="204"/>
      <c r="GQ198" s="204"/>
      <c r="GR198" s="204"/>
      <c r="GS198" s="204"/>
      <c r="GT198" s="204"/>
      <c r="GU198" s="204"/>
      <c r="GV198" s="204"/>
      <c r="GW198" s="204"/>
      <c r="GX198" s="204"/>
      <c r="GY198" s="204"/>
      <c r="GZ198" s="204"/>
      <c r="HA198" s="204"/>
      <c r="HB198" s="204"/>
      <c r="HC198" s="204"/>
      <c r="HD198" s="204"/>
      <c r="HE198" s="204"/>
      <c r="HF198" s="204"/>
      <c r="HG198" s="204"/>
      <c r="HH198" s="204"/>
      <c r="HI198" s="204"/>
      <c r="HJ198" s="204"/>
      <c r="HK198" s="204"/>
      <c r="HL198" s="204"/>
      <c r="HM198" s="204"/>
      <c r="HN198" s="204"/>
      <c r="HO198" s="204"/>
      <c r="HP198" s="204"/>
      <c r="HQ198" s="204"/>
      <c r="HR198" s="204"/>
      <c r="HS198" s="204"/>
      <c r="HT198" s="204"/>
      <c r="HU198" s="204"/>
    </row>
    <row r="199" spans="1:229" ht="12" customHeight="1" x14ac:dyDescent="0.25">
      <c r="A199" s="218"/>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c r="AA199" s="218"/>
      <c r="AB199" s="218"/>
      <c r="AC199" s="218"/>
      <c r="AD199" s="218"/>
      <c r="AE199" s="218"/>
      <c r="AF199" s="218"/>
      <c r="AG199" s="218"/>
      <c r="AH199" s="218"/>
      <c r="AI199" s="218"/>
      <c r="AJ199" s="218"/>
      <c r="AK199" s="218"/>
      <c r="AL199" s="218"/>
      <c r="AM199" s="218"/>
      <c r="AN199" s="218"/>
      <c r="AO199" s="218"/>
      <c r="AP199" s="218"/>
      <c r="AQ199" s="218"/>
      <c r="AR199" s="218"/>
      <c r="AS199" s="218"/>
      <c r="AT199" s="218"/>
      <c r="AU199" s="218"/>
      <c r="AV199" s="203"/>
      <c r="AW199" s="203"/>
      <c r="AX199" s="203"/>
      <c r="AY199" s="203"/>
      <c r="AZ199" s="203"/>
      <c r="BA199" s="203"/>
      <c r="BB199" s="203"/>
      <c r="BC199" s="203"/>
      <c r="BD199" s="203"/>
      <c r="BE199" s="203"/>
      <c r="BF199" s="203"/>
      <c r="BG199" s="203"/>
      <c r="BH199" s="204"/>
      <c r="BI199" s="204"/>
      <c r="BJ199" s="204"/>
      <c r="BK199" s="204"/>
      <c r="BL199" s="204"/>
      <c r="BM199" s="204"/>
      <c r="BN199" s="204"/>
      <c r="BO199" s="204"/>
      <c r="BP199" s="204"/>
      <c r="BQ199" s="204"/>
      <c r="BR199" s="204"/>
      <c r="BS199" s="204"/>
      <c r="BT199" s="204"/>
      <c r="BU199" s="204"/>
      <c r="BV199" s="204"/>
      <c r="BW199" s="204"/>
      <c r="BX199" s="204"/>
      <c r="BY199" s="204"/>
      <c r="BZ199" s="204"/>
      <c r="CA199" s="204"/>
      <c r="CB199" s="204"/>
      <c r="CC199" s="204"/>
      <c r="CD199" s="204"/>
      <c r="CE199" s="204"/>
      <c r="CF199" s="204"/>
      <c r="CG199" s="204"/>
      <c r="CH199" s="204"/>
      <c r="CI199" s="204"/>
      <c r="CJ199" s="204"/>
      <c r="CK199" s="204"/>
      <c r="CL199" s="204"/>
      <c r="CM199" s="204"/>
      <c r="CN199" s="204"/>
      <c r="CO199" s="204"/>
      <c r="CP199" s="204"/>
      <c r="CQ199" s="204"/>
      <c r="CR199" s="204"/>
      <c r="CS199" s="204"/>
      <c r="CT199" s="204"/>
      <c r="CU199" s="204"/>
      <c r="CV199" s="204"/>
      <c r="CW199" s="204"/>
      <c r="CX199" s="204"/>
      <c r="CY199" s="204"/>
      <c r="CZ199" s="204"/>
      <c r="DA199" s="204"/>
      <c r="DB199" s="204"/>
      <c r="DC199" s="204"/>
      <c r="DD199" s="204"/>
      <c r="DE199" s="204"/>
      <c r="DF199" s="204"/>
      <c r="DG199" s="204"/>
      <c r="DH199" s="204"/>
      <c r="DI199" s="204"/>
      <c r="DJ199" s="204"/>
      <c r="DK199" s="204"/>
      <c r="DL199" s="204"/>
      <c r="DM199" s="204"/>
      <c r="DN199" s="204"/>
      <c r="DO199" s="204"/>
      <c r="DP199" s="204"/>
      <c r="DQ199" s="204"/>
      <c r="DR199" s="204"/>
      <c r="DS199" s="204"/>
      <c r="DT199" s="204"/>
      <c r="DU199" s="204"/>
      <c r="DV199" s="204"/>
      <c r="DW199" s="204"/>
      <c r="DX199" s="204"/>
      <c r="DY199" s="204"/>
      <c r="DZ199" s="204"/>
      <c r="EA199" s="204"/>
      <c r="EB199" s="204"/>
      <c r="EC199" s="204"/>
      <c r="ED199" s="204"/>
      <c r="EE199" s="204"/>
      <c r="EF199" s="204"/>
      <c r="EG199" s="204"/>
      <c r="EH199" s="204"/>
      <c r="EI199" s="204"/>
      <c r="EJ199" s="204"/>
      <c r="EK199" s="204"/>
      <c r="EL199" s="204"/>
      <c r="EM199" s="204"/>
      <c r="EN199" s="204"/>
      <c r="EO199" s="204"/>
      <c r="EP199" s="204"/>
      <c r="EQ199" s="204"/>
      <c r="ER199" s="204"/>
      <c r="ES199" s="204"/>
      <c r="ET199" s="204"/>
      <c r="EU199" s="204"/>
      <c r="EV199" s="204"/>
      <c r="EW199" s="204"/>
      <c r="EX199" s="204"/>
      <c r="EY199" s="204"/>
      <c r="EZ199" s="204"/>
      <c r="FA199" s="204"/>
      <c r="FB199" s="204"/>
      <c r="FC199" s="204"/>
      <c r="FD199" s="204"/>
      <c r="FE199" s="204"/>
      <c r="FF199" s="204"/>
      <c r="FG199" s="204"/>
      <c r="FH199" s="204"/>
      <c r="FI199" s="204"/>
      <c r="FJ199" s="204"/>
      <c r="FK199" s="204"/>
      <c r="FL199" s="204"/>
      <c r="FM199" s="204"/>
      <c r="FN199" s="204"/>
      <c r="FO199" s="204"/>
      <c r="FP199" s="204"/>
      <c r="FQ199" s="204"/>
      <c r="FR199" s="204"/>
      <c r="FS199" s="204"/>
      <c r="FT199" s="204"/>
      <c r="FU199" s="204"/>
      <c r="FV199" s="204"/>
      <c r="FW199" s="204"/>
      <c r="FX199" s="204"/>
      <c r="FY199" s="204"/>
      <c r="FZ199" s="204"/>
      <c r="GA199" s="204"/>
      <c r="GB199" s="204"/>
      <c r="GC199" s="204"/>
      <c r="GD199" s="204"/>
      <c r="GE199" s="204"/>
      <c r="GF199" s="204"/>
      <c r="GG199" s="204"/>
      <c r="GH199" s="204"/>
      <c r="GI199" s="204"/>
      <c r="GJ199" s="204"/>
      <c r="GK199" s="204"/>
      <c r="GL199" s="204"/>
      <c r="GM199" s="204"/>
      <c r="GN199" s="204"/>
      <c r="GO199" s="204"/>
      <c r="GP199" s="204"/>
      <c r="GQ199" s="204"/>
      <c r="GR199" s="204"/>
      <c r="GS199" s="204"/>
      <c r="GT199" s="204"/>
      <c r="GU199" s="204"/>
      <c r="GV199" s="204"/>
      <c r="GW199" s="204"/>
      <c r="GX199" s="204"/>
      <c r="GY199" s="204"/>
      <c r="GZ199" s="204"/>
      <c r="HA199" s="204"/>
      <c r="HB199" s="204"/>
      <c r="HC199" s="204"/>
      <c r="HD199" s="204"/>
      <c r="HE199" s="204"/>
      <c r="HF199" s="204"/>
      <c r="HG199" s="204"/>
      <c r="HH199" s="204"/>
      <c r="HI199" s="204"/>
      <c r="HJ199" s="204"/>
      <c r="HK199" s="204"/>
      <c r="HL199" s="204"/>
      <c r="HM199" s="204"/>
      <c r="HN199" s="204"/>
      <c r="HO199" s="204"/>
      <c r="HP199" s="204"/>
      <c r="HQ199" s="204"/>
      <c r="HR199" s="204"/>
      <c r="HS199" s="204"/>
      <c r="HT199" s="204"/>
      <c r="HU199" s="204"/>
    </row>
    <row r="200" spans="1:229" ht="12" customHeight="1" x14ac:dyDescent="0.25">
      <c r="A200" s="218"/>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c r="AA200" s="218"/>
      <c r="AB200" s="218"/>
      <c r="AC200" s="218"/>
      <c r="AD200" s="218"/>
      <c r="AE200" s="218"/>
      <c r="AF200" s="218"/>
      <c r="AG200" s="218"/>
      <c r="AH200" s="218"/>
      <c r="AI200" s="218"/>
      <c r="AJ200" s="218"/>
      <c r="AK200" s="218"/>
      <c r="AL200" s="218"/>
      <c r="AM200" s="218"/>
      <c r="AN200" s="218"/>
      <c r="AO200" s="218"/>
      <c r="AP200" s="218"/>
      <c r="AQ200" s="218"/>
      <c r="AR200" s="218"/>
      <c r="AS200" s="218"/>
      <c r="AT200" s="218"/>
      <c r="AU200" s="218"/>
      <c r="AV200" s="203"/>
      <c r="AW200" s="203"/>
      <c r="AX200" s="203"/>
      <c r="AY200" s="203"/>
      <c r="AZ200" s="203"/>
      <c r="BA200" s="203"/>
      <c r="BB200" s="203"/>
      <c r="BC200" s="203"/>
      <c r="BD200" s="203"/>
      <c r="BE200" s="203"/>
      <c r="BF200" s="203"/>
      <c r="BG200" s="203"/>
      <c r="BH200" s="204"/>
      <c r="BI200" s="204"/>
      <c r="BJ200" s="204"/>
      <c r="BK200" s="204"/>
      <c r="BL200" s="204"/>
      <c r="BM200" s="204"/>
      <c r="BN200" s="204"/>
      <c r="BO200" s="204"/>
      <c r="BP200" s="204"/>
      <c r="BQ200" s="204"/>
      <c r="BR200" s="204"/>
      <c r="BS200" s="204"/>
      <c r="BT200" s="204"/>
      <c r="BU200" s="204"/>
      <c r="BV200" s="204"/>
      <c r="BW200" s="204"/>
      <c r="BX200" s="204"/>
      <c r="BY200" s="204"/>
      <c r="BZ200" s="204"/>
      <c r="CA200" s="204"/>
      <c r="CB200" s="204"/>
      <c r="CC200" s="204"/>
      <c r="CD200" s="204"/>
      <c r="CE200" s="204"/>
      <c r="CF200" s="204"/>
      <c r="CG200" s="204"/>
      <c r="CH200" s="204"/>
      <c r="CI200" s="204"/>
      <c r="CJ200" s="204"/>
      <c r="CK200" s="204"/>
      <c r="CL200" s="204"/>
      <c r="CM200" s="204"/>
      <c r="CN200" s="204"/>
      <c r="CO200" s="204"/>
      <c r="CP200" s="204"/>
      <c r="CQ200" s="204"/>
      <c r="CR200" s="204"/>
      <c r="CS200" s="204"/>
      <c r="CT200" s="204"/>
      <c r="CU200" s="204"/>
      <c r="CV200" s="204"/>
      <c r="CW200" s="204"/>
      <c r="CX200" s="204"/>
      <c r="CY200" s="204"/>
      <c r="CZ200" s="204"/>
      <c r="DA200" s="204"/>
      <c r="DB200" s="204"/>
      <c r="DC200" s="204"/>
      <c r="DD200" s="204"/>
      <c r="DE200" s="204"/>
      <c r="DF200" s="204"/>
      <c r="DG200" s="204"/>
      <c r="DH200" s="204"/>
      <c r="DI200" s="204"/>
      <c r="DJ200" s="204"/>
      <c r="DK200" s="204"/>
      <c r="DL200" s="204"/>
      <c r="DM200" s="204"/>
      <c r="DN200" s="204"/>
      <c r="DO200" s="204"/>
      <c r="DP200" s="204"/>
      <c r="DQ200" s="204"/>
      <c r="DR200" s="204"/>
      <c r="DS200" s="204"/>
      <c r="DT200" s="204"/>
      <c r="DU200" s="204"/>
      <c r="DV200" s="204"/>
      <c r="DW200" s="204"/>
      <c r="DX200" s="204"/>
      <c r="DY200" s="204"/>
      <c r="DZ200" s="204"/>
      <c r="EA200" s="204"/>
      <c r="EB200" s="204"/>
      <c r="EC200" s="204"/>
      <c r="ED200" s="204"/>
      <c r="EE200" s="204"/>
      <c r="EF200" s="204"/>
      <c r="EG200" s="204"/>
      <c r="EH200" s="204"/>
      <c r="EI200" s="204"/>
      <c r="EJ200" s="204"/>
      <c r="EK200" s="204"/>
      <c r="EL200" s="204"/>
      <c r="EM200" s="204"/>
      <c r="EN200" s="204"/>
      <c r="EO200" s="204"/>
      <c r="EP200" s="204"/>
      <c r="EQ200" s="204"/>
      <c r="ER200" s="204"/>
      <c r="ES200" s="204"/>
      <c r="ET200" s="204"/>
      <c r="EU200" s="204"/>
      <c r="EV200" s="204"/>
      <c r="EW200" s="204"/>
      <c r="EX200" s="204"/>
      <c r="EY200" s="204"/>
      <c r="EZ200" s="204"/>
      <c r="FA200" s="204"/>
      <c r="FB200" s="204"/>
      <c r="FC200" s="204"/>
      <c r="FD200" s="204"/>
      <c r="FE200" s="204"/>
      <c r="FF200" s="204"/>
      <c r="FG200" s="204"/>
      <c r="FH200" s="204"/>
      <c r="FI200" s="204"/>
      <c r="FJ200" s="204"/>
      <c r="FK200" s="204"/>
      <c r="FL200" s="204"/>
      <c r="FM200" s="204"/>
      <c r="FN200" s="204"/>
      <c r="FO200" s="204"/>
      <c r="FP200" s="204"/>
      <c r="FQ200" s="204"/>
      <c r="FR200" s="204"/>
      <c r="FS200" s="204"/>
      <c r="FT200" s="204"/>
      <c r="FU200" s="204"/>
      <c r="FV200" s="204"/>
      <c r="FW200" s="204"/>
      <c r="FX200" s="204"/>
      <c r="FY200" s="204"/>
      <c r="FZ200" s="204"/>
      <c r="GA200" s="204"/>
      <c r="GB200" s="204"/>
      <c r="GC200" s="204"/>
      <c r="GD200" s="204"/>
      <c r="GE200" s="204"/>
      <c r="GF200" s="204"/>
      <c r="GG200" s="204"/>
      <c r="GH200" s="204"/>
      <c r="GI200" s="204"/>
      <c r="GJ200" s="204"/>
      <c r="GK200" s="204"/>
      <c r="GL200" s="204"/>
      <c r="GM200" s="204"/>
      <c r="GN200" s="204"/>
      <c r="GO200" s="204"/>
      <c r="GP200" s="204"/>
      <c r="GQ200" s="204"/>
      <c r="GR200" s="204"/>
      <c r="GS200" s="204"/>
      <c r="GT200" s="204"/>
      <c r="GU200" s="204"/>
      <c r="GV200" s="204"/>
      <c r="GW200" s="204"/>
      <c r="GX200" s="204"/>
      <c r="GY200" s="204"/>
      <c r="GZ200" s="204"/>
      <c r="HA200" s="204"/>
      <c r="HB200" s="204"/>
      <c r="HC200" s="204"/>
      <c r="HD200" s="204"/>
      <c r="HE200" s="204"/>
      <c r="HF200" s="204"/>
      <c r="HG200" s="204"/>
      <c r="HH200" s="204"/>
      <c r="HI200" s="204"/>
      <c r="HJ200" s="204"/>
      <c r="HK200" s="204"/>
      <c r="HL200" s="204"/>
      <c r="HM200" s="204"/>
      <c r="HN200" s="204"/>
      <c r="HO200" s="204"/>
      <c r="HP200" s="204"/>
      <c r="HQ200" s="204"/>
      <c r="HR200" s="204"/>
      <c r="HS200" s="204"/>
      <c r="HT200" s="204"/>
      <c r="HU200" s="204"/>
    </row>
    <row r="201" spans="1:229" ht="12" customHeight="1" x14ac:dyDescent="0.25">
      <c r="A201" s="218"/>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c r="AA201" s="218"/>
      <c r="AB201" s="218"/>
      <c r="AC201" s="218"/>
      <c r="AD201" s="218"/>
      <c r="AE201" s="218"/>
      <c r="AF201" s="218"/>
      <c r="AG201" s="218"/>
      <c r="AH201" s="218"/>
      <c r="AI201" s="218"/>
      <c r="AJ201" s="218"/>
      <c r="AK201" s="218"/>
      <c r="AL201" s="218"/>
      <c r="AM201" s="218"/>
      <c r="AN201" s="218"/>
      <c r="AO201" s="218"/>
      <c r="AP201" s="218"/>
      <c r="AQ201" s="218"/>
      <c r="AR201" s="218"/>
      <c r="AS201" s="218"/>
      <c r="AT201" s="218"/>
      <c r="AU201" s="218"/>
      <c r="AV201" s="203"/>
      <c r="AW201" s="203"/>
      <c r="AX201" s="203"/>
      <c r="AY201" s="203"/>
      <c r="AZ201" s="203"/>
      <c r="BA201" s="203"/>
      <c r="BB201" s="203"/>
      <c r="BC201" s="203"/>
      <c r="BD201" s="203"/>
      <c r="BE201" s="203"/>
      <c r="BF201" s="203"/>
      <c r="BG201" s="203"/>
      <c r="BH201" s="204"/>
      <c r="BI201" s="204"/>
      <c r="BJ201" s="204"/>
      <c r="BK201" s="204"/>
      <c r="BL201" s="204"/>
      <c r="BM201" s="204"/>
      <c r="BN201" s="204"/>
      <c r="BO201" s="204"/>
      <c r="BP201" s="204"/>
      <c r="BQ201" s="204"/>
      <c r="BR201" s="204"/>
      <c r="BS201" s="204"/>
      <c r="BT201" s="204"/>
      <c r="BU201" s="204"/>
      <c r="BV201" s="204"/>
      <c r="BW201" s="204"/>
      <c r="BX201" s="204"/>
      <c r="BY201" s="204"/>
      <c r="BZ201" s="204"/>
      <c r="CA201" s="204"/>
      <c r="CB201" s="204"/>
      <c r="CC201" s="204"/>
      <c r="CD201" s="204"/>
      <c r="CE201" s="204"/>
      <c r="CF201" s="204"/>
      <c r="CG201" s="204"/>
      <c r="CH201" s="204"/>
      <c r="CI201" s="204"/>
      <c r="CJ201" s="204"/>
      <c r="CK201" s="204"/>
      <c r="CL201" s="204"/>
      <c r="CM201" s="204"/>
      <c r="CN201" s="204"/>
      <c r="CO201" s="204"/>
      <c r="CP201" s="204"/>
      <c r="CQ201" s="204"/>
      <c r="CR201" s="204"/>
      <c r="CS201" s="204"/>
      <c r="CT201" s="204"/>
      <c r="CU201" s="204"/>
      <c r="CV201" s="204"/>
      <c r="CW201" s="204"/>
      <c r="CX201" s="204"/>
      <c r="CY201" s="204"/>
      <c r="CZ201" s="204"/>
      <c r="DA201" s="204"/>
      <c r="DB201" s="204"/>
      <c r="DC201" s="204"/>
      <c r="DD201" s="204"/>
      <c r="DE201" s="204"/>
      <c r="DF201" s="204"/>
      <c r="DG201" s="204"/>
      <c r="DH201" s="204"/>
      <c r="DI201" s="204"/>
      <c r="DJ201" s="204"/>
      <c r="DK201" s="204"/>
      <c r="DL201" s="204"/>
      <c r="DM201" s="204"/>
      <c r="DN201" s="204"/>
      <c r="DO201" s="204"/>
      <c r="DP201" s="204"/>
      <c r="DQ201" s="204"/>
      <c r="DR201" s="204"/>
      <c r="DS201" s="204"/>
      <c r="DT201" s="204"/>
      <c r="DU201" s="204"/>
      <c r="DV201" s="204"/>
      <c r="DW201" s="204"/>
      <c r="DX201" s="204"/>
      <c r="DY201" s="204"/>
      <c r="DZ201" s="204"/>
      <c r="EA201" s="204"/>
      <c r="EB201" s="204"/>
      <c r="EC201" s="204"/>
      <c r="ED201" s="204"/>
      <c r="EE201" s="204"/>
      <c r="EF201" s="204"/>
      <c r="EG201" s="204"/>
      <c r="EH201" s="204"/>
      <c r="EI201" s="204"/>
      <c r="EJ201" s="204"/>
      <c r="EK201" s="204"/>
      <c r="EL201" s="204"/>
      <c r="EM201" s="204"/>
      <c r="EN201" s="204"/>
      <c r="EO201" s="204"/>
      <c r="EP201" s="204"/>
      <c r="EQ201" s="204"/>
      <c r="ER201" s="204"/>
      <c r="ES201" s="204"/>
      <c r="ET201" s="204"/>
      <c r="EU201" s="204"/>
      <c r="EV201" s="204"/>
      <c r="EW201" s="204"/>
      <c r="EX201" s="204"/>
      <c r="EY201" s="204"/>
      <c r="EZ201" s="204"/>
      <c r="FA201" s="204"/>
      <c r="FB201" s="204"/>
      <c r="FC201" s="204"/>
      <c r="FD201" s="204"/>
      <c r="FE201" s="204"/>
      <c r="FF201" s="204"/>
      <c r="FG201" s="204"/>
      <c r="FH201" s="204"/>
      <c r="FI201" s="204"/>
      <c r="FJ201" s="204"/>
      <c r="FK201" s="204"/>
      <c r="FL201" s="204"/>
      <c r="FM201" s="204"/>
      <c r="FN201" s="204"/>
      <c r="FO201" s="204"/>
      <c r="FP201" s="204"/>
      <c r="FQ201" s="204"/>
      <c r="FR201" s="204"/>
      <c r="FS201" s="204"/>
      <c r="FT201" s="204"/>
      <c r="FU201" s="204"/>
      <c r="FV201" s="204"/>
      <c r="FW201" s="204"/>
      <c r="FX201" s="204"/>
      <c r="FY201" s="204"/>
      <c r="FZ201" s="204"/>
      <c r="GA201" s="204"/>
      <c r="GB201" s="204"/>
      <c r="GC201" s="204"/>
      <c r="GD201" s="204"/>
      <c r="GE201" s="204"/>
      <c r="GF201" s="204"/>
      <c r="GG201" s="204"/>
      <c r="GH201" s="204"/>
      <c r="GI201" s="204"/>
      <c r="GJ201" s="204"/>
      <c r="GK201" s="204"/>
      <c r="GL201" s="204"/>
      <c r="GM201" s="204"/>
      <c r="GN201" s="204"/>
      <c r="GO201" s="204"/>
      <c r="GP201" s="204"/>
      <c r="GQ201" s="204"/>
      <c r="GR201" s="204"/>
      <c r="GS201" s="204"/>
      <c r="GT201" s="204"/>
      <c r="GU201" s="204"/>
      <c r="GV201" s="204"/>
      <c r="GW201" s="204"/>
      <c r="GX201" s="204"/>
      <c r="GY201" s="204"/>
      <c r="GZ201" s="204"/>
      <c r="HA201" s="204"/>
      <c r="HB201" s="204"/>
      <c r="HC201" s="204"/>
      <c r="HD201" s="204"/>
      <c r="HE201" s="204"/>
      <c r="HF201" s="204"/>
      <c r="HG201" s="204"/>
      <c r="HH201" s="204"/>
      <c r="HI201" s="204"/>
      <c r="HJ201" s="204"/>
      <c r="HK201" s="204"/>
      <c r="HL201" s="204"/>
      <c r="HM201" s="204"/>
      <c r="HN201" s="204"/>
      <c r="HO201" s="204"/>
      <c r="HP201" s="204"/>
      <c r="HQ201" s="204"/>
      <c r="HR201" s="204"/>
      <c r="HS201" s="204"/>
      <c r="HT201" s="204"/>
      <c r="HU201" s="204"/>
    </row>
    <row r="202" spans="1:229" ht="12" customHeight="1" x14ac:dyDescent="0.25">
      <c r="A202" s="218"/>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c r="AA202" s="218"/>
      <c r="AB202" s="218"/>
      <c r="AC202" s="218"/>
      <c r="AD202" s="218"/>
      <c r="AE202" s="218"/>
      <c r="AF202" s="218"/>
      <c r="AG202" s="218"/>
      <c r="AH202" s="218"/>
      <c r="AI202" s="218"/>
      <c r="AJ202" s="218"/>
      <c r="AK202" s="218"/>
      <c r="AL202" s="218"/>
      <c r="AM202" s="218"/>
      <c r="AN202" s="218"/>
      <c r="AO202" s="218"/>
      <c r="AP202" s="218"/>
      <c r="AQ202" s="218"/>
      <c r="AR202" s="218"/>
      <c r="AS202" s="218"/>
      <c r="AT202" s="218"/>
      <c r="AU202" s="218"/>
      <c r="AV202" s="203"/>
      <c r="AW202" s="203"/>
      <c r="AX202" s="203"/>
      <c r="AY202" s="203"/>
      <c r="AZ202" s="203"/>
      <c r="BA202" s="203"/>
      <c r="BB202" s="203"/>
      <c r="BC202" s="203"/>
      <c r="BD202" s="203"/>
      <c r="BE202" s="203"/>
      <c r="BF202" s="203"/>
      <c r="BG202" s="203"/>
      <c r="BH202" s="204"/>
      <c r="BI202" s="204"/>
      <c r="BJ202" s="204"/>
      <c r="BK202" s="204"/>
      <c r="BL202" s="204"/>
      <c r="BM202" s="204"/>
      <c r="BN202" s="204"/>
      <c r="BO202" s="204"/>
      <c r="BP202" s="204"/>
      <c r="BQ202" s="204"/>
      <c r="BR202" s="204"/>
      <c r="BS202" s="204"/>
      <c r="BT202" s="204"/>
      <c r="BU202" s="204"/>
      <c r="BV202" s="204"/>
      <c r="BW202" s="204"/>
      <c r="BX202" s="204"/>
      <c r="BY202" s="204"/>
      <c r="BZ202" s="204"/>
      <c r="CA202" s="204"/>
      <c r="CB202" s="204"/>
      <c r="CC202" s="204"/>
      <c r="CD202" s="204"/>
      <c r="CE202" s="204"/>
      <c r="CF202" s="204"/>
      <c r="CG202" s="204"/>
      <c r="CH202" s="204"/>
      <c r="CI202" s="204"/>
      <c r="CJ202" s="204"/>
      <c r="CK202" s="204"/>
      <c r="CL202" s="204"/>
      <c r="CM202" s="204"/>
      <c r="CN202" s="204"/>
      <c r="CO202" s="204"/>
      <c r="CP202" s="204"/>
      <c r="CQ202" s="204"/>
      <c r="CR202" s="204"/>
      <c r="CS202" s="204"/>
      <c r="CT202" s="204"/>
      <c r="CU202" s="204"/>
      <c r="CV202" s="204"/>
      <c r="CW202" s="204"/>
      <c r="CX202" s="204"/>
      <c r="CY202" s="204"/>
      <c r="CZ202" s="204"/>
      <c r="DA202" s="204"/>
      <c r="DB202" s="204"/>
      <c r="DC202" s="204"/>
      <c r="DD202" s="204"/>
      <c r="DE202" s="204"/>
      <c r="DF202" s="204"/>
      <c r="DG202" s="204"/>
      <c r="DH202" s="204"/>
      <c r="DI202" s="204"/>
      <c r="DJ202" s="204"/>
      <c r="DK202" s="204"/>
      <c r="DL202" s="204"/>
      <c r="DM202" s="204"/>
      <c r="DN202" s="204"/>
      <c r="DO202" s="204"/>
      <c r="DP202" s="204"/>
      <c r="DQ202" s="204"/>
      <c r="DR202" s="204"/>
      <c r="DS202" s="204"/>
      <c r="DT202" s="204"/>
      <c r="DU202" s="204"/>
      <c r="DV202" s="204"/>
      <c r="DW202" s="204"/>
      <c r="DX202" s="204"/>
      <c r="DY202" s="204"/>
      <c r="DZ202" s="204"/>
      <c r="EA202" s="204"/>
      <c r="EB202" s="204"/>
      <c r="EC202" s="204"/>
      <c r="ED202" s="204"/>
      <c r="EE202" s="204"/>
      <c r="EF202" s="204"/>
      <c r="EG202" s="204"/>
      <c r="EH202" s="204"/>
      <c r="EI202" s="204"/>
      <c r="EJ202" s="204"/>
      <c r="EK202" s="204"/>
      <c r="EL202" s="204"/>
      <c r="EM202" s="204"/>
      <c r="EN202" s="204"/>
      <c r="EO202" s="204"/>
      <c r="EP202" s="204"/>
      <c r="EQ202" s="204"/>
      <c r="ER202" s="204"/>
      <c r="ES202" s="204"/>
      <c r="ET202" s="204"/>
      <c r="EU202" s="204"/>
      <c r="EV202" s="204"/>
      <c r="EW202" s="204"/>
      <c r="EX202" s="204"/>
      <c r="EY202" s="204"/>
      <c r="EZ202" s="204"/>
      <c r="FA202" s="204"/>
      <c r="FB202" s="204"/>
      <c r="FC202" s="204"/>
      <c r="FD202" s="204"/>
      <c r="FE202" s="204"/>
      <c r="FF202" s="204"/>
      <c r="FG202" s="204"/>
      <c r="FH202" s="204"/>
      <c r="FI202" s="204"/>
      <c r="FJ202" s="204"/>
      <c r="FK202" s="204"/>
      <c r="FL202" s="204"/>
      <c r="FM202" s="204"/>
      <c r="FN202" s="204"/>
      <c r="FO202" s="204"/>
      <c r="FP202" s="204"/>
      <c r="FQ202" s="204"/>
      <c r="FR202" s="204"/>
      <c r="FS202" s="204"/>
      <c r="FT202" s="204"/>
      <c r="FU202" s="204"/>
      <c r="FV202" s="204"/>
      <c r="FW202" s="204"/>
      <c r="FX202" s="204"/>
      <c r="FY202" s="204"/>
      <c r="FZ202" s="204"/>
      <c r="GA202" s="204"/>
      <c r="GB202" s="204"/>
      <c r="GC202" s="204"/>
      <c r="GD202" s="204"/>
      <c r="GE202" s="204"/>
      <c r="GF202" s="204"/>
      <c r="GG202" s="204"/>
      <c r="GH202" s="204"/>
      <c r="GI202" s="204"/>
      <c r="GJ202" s="204"/>
      <c r="GK202" s="204"/>
      <c r="GL202" s="204"/>
      <c r="GM202" s="204"/>
      <c r="GN202" s="204"/>
      <c r="GO202" s="204"/>
      <c r="GP202" s="204"/>
      <c r="GQ202" s="204"/>
      <c r="GR202" s="204"/>
      <c r="GS202" s="204"/>
      <c r="GT202" s="204"/>
      <c r="GU202" s="204"/>
      <c r="GV202" s="204"/>
      <c r="GW202" s="204"/>
      <c r="GX202" s="204"/>
      <c r="GY202" s="204"/>
      <c r="GZ202" s="204"/>
      <c r="HA202" s="204"/>
      <c r="HB202" s="204"/>
      <c r="HC202" s="204"/>
      <c r="HD202" s="204"/>
      <c r="HE202" s="204"/>
      <c r="HF202" s="204"/>
      <c r="HG202" s="204"/>
      <c r="HH202" s="204"/>
      <c r="HI202" s="204"/>
      <c r="HJ202" s="204"/>
      <c r="HK202" s="204"/>
      <c r="HL202" s="204"/>
      <c r="HM202" s="204"/>
      <c r="HN202" s="204"/>
      <c r="HO202" s="204"/>
      <c r="HP202" s="204"/>
      <c r="HQ202" s="204"/>
      <c r="HR202" s="204"/>
      <c r="HS202" s="204"/>
      <c r="HT202" s="204"/>
      <c r="HU202" s="204"/>
    </row>
    <row r="203" spans="1:229" ht="12" customHeight="1" x14ac:dyDescent="0.25">
      <c r="A203" s="218"/>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8"/>
      <c r="AB203" s="218"/>
      <c r="AC203" s="218"/>
      <c r="AD203" s="218"/>
      <c r="AE203" s="218"/>
      <c r="AF203" s="218"/>
      <c r="AG203" s="218"/>
      <c r="AH203" s="218"/>
      <c r="AI203" s="218"/>
      <c r="AJ203" s="218"/>
      <c r="AK203" s="218"/>
      <c r="AL203" s="218"/>
      <c r="AM203" s="218"/>
      <c r="AN203" s="218"/>
      <c r="AO203" s="218"/>
      <c r="AP203" s="218"/>
      <c r="AQ203" s="218"/>
      <c r="AR203" s="218"/>
      <c r="AS203" s="218"/>
      <c r="AT203" s="218"/>
      <c r="AU203" s="218"/>
      <c r="AV203" s="203"/>
      <c r="AW203" s="203"/>
      <c r="AX203" s="203"/>
      <c r="AY203" s="203"/>
      <c r="AZ203" s="203"/>
      <c r="BA203" s="203"/>
      <c r="BB203" s="203"/>
      <c r="BC203" s="203"/>
      <c r="BD203" s="203"/>
      <c r="BE203" s="203"/>
      <c r="BF203" s="203"/>
      <c r="BG203" s="203"/>
      <c r="BH203" s="204"/>
      <c r="BI203" s="204"/>
      <c r="BJ203" s="204"/>
      <c r="BK203" s="204"/>
      <c r="BL203" s="204"/>
      <c r="BM203" s="204"/>
      <c r="BN203" s="204"/>
      <c r="BO203" s="204"/>
      <c r="BP203" s="204"/>
      <c r="BQ203" s="204"/>
      <c r="BR203" s="204"/>
      <c r="BS203" s="204"/>
      <c r="BT203" s="204"/>
      <c r="BU203" s="204"/>
      <c r="BV203" s="204"/>
      <c r="BW203" s="204"/>
      <c r="BX203" s="204"/>
      <c r="BY203" s="204"/>
      <c r="BZ203" s="204"/>
      <c r="CA203" s="204"/>
      <c r="CB203" s="204"/>
      <c r="CC203" s="204"/>
      <c r="CD203" s="204"/>
      <c r="CE203" s="204"/>
      <c r="CF203" s="204"/>
      <c r="CG203" s="204"/>
      <c r="CH203" s="204"/>
      <c r="CI203" s="204"/>
      <c r="CJ203" s="204"/>
      <c r="CK203" s="204"/>
      <c r="CL203" s="204"/>
      <c r="CM203" s="204"/>
      <c r="CN203" s="204"/>
      <c r="CO203" s="204"/>
      <c r="CP203" s="204"/>
      <c r="CQ203" s="204"/>
      <c r="CR203" s="204"/>
      <c r="CS203" s="204"/>
      <c r="CT203" s="204"/>
      <c r="CU203" s="204"/>
      <c r="CV203" s="204"/>
      <c r="CW203" s="204"/>
      <c r="CX203" s="204"/>
      <c r="CY203" s="204"/>
      <c r="CZ203" s="204"/>
      <c r="DA203" s="204"/>
      <c r="DB203" s="204"/>
      <c r="DC203" s="204"/>
      <c r="DD203" s="204"/>
      <c r="DE203" s="204"/>
      <c r="DF203" s="204"/>
      <c r="DG203" s="204"/>
      <c r="DH203" s="204"/>
      <c r="DI203" s="204"/>
      <c r="DJ203" s="204"/>
      <c r="DK203" s="204"/>
      <c r="DL203" s="204"/>
      <c r="DM203" s="204"/>
      <c r="DN203" s="204"/>
      <c r="DO203" s="204"/>
      <c r="DP203" s="204"/>
      <c r="DQ203" s="204"/>
      <c r="DR203" s="204"/>
      <c r="DS203" s="204"/>
      <c r="DT203" s="204"/>
      <c r="DU203" s="204"/>
      <c r="DV203" s="204"/>
      <c r="DW203" s="204"/>
      <c r="DX203" s="204"/>
      <c r="DY203" s="204"/>
      <c r="DZ203" s="204"/>
      <c r="EA203" s="204"/>
      <c r="EB203" s="204"/>
      <c r="EC203" s="204"/>
      <c r="ED203" s="204"/>
      <c r="EE203" s="204"/>
      <c r="EF203" s="204"/>
      <c r="EG203" s="204"/>
      <c r="EH203" s="204"/>
      <c r="EI203" s="204"/>
      <c r="EJ203" s="204"/>
      <c r="EK203" s="204"/>
      <c r="EL203" s="204"/>
      <c r="EM203" s="204"/>
      <c r="EN203" s="204"/>
      <c r="EO203" s="204"/>
      <c r="EP203" s="204"/>
      <c r="EQ203" s="204"/>
      <c r="ER203" s="204"/>
      <c r="ES203" s="204"/>
      <c r="ET203" s="204"/>
      <c r="EU203" s="204"/>
      <c r="EV203" s="204"/>
      <c r="EW203" s="204"/>
      <c r="EX203" s="204"/>
      <c r="EY203" s="204"/>
      <c r="EZ203" s="204"/>
      <c r="FA203" s="204"/>
      <c r="FB203" s="204"/>
      <c r="FC203" s="204"/>
      <c r="FD203" s="204"/>
      <c r="FE203" s="204"/>
      <c r="FF203" s="204"/>
      <c r="FG203" s="204"/>
      <c r="FH203" s="204"/>
      <c r="FI203" s="204"/>
      <c r="FJ203" s="204"/>
      <c r="FK203" s="204"/>
      <c r="FL203" s="204"/>
      <c r="FM203" s="204"/>
      <c r="FN203" s="204"/>
      <c r="FO203" s="204"/>
      <c r="FP203" s="204"/>
      <c r="FQ203" s="204"/>
      <c r="FR203" s="204"/>
      <c r="FS203" s="204"/>
      <c r="FT203" s="204"/>
      <c r="FU203" s="204"/>
      <c r="FV203" s="204"/>
      <c r="FW203" s="204"/>
      <c r="FX203" s="204"/>
      <c r="FY203" s="204"/>
      <c r="FZ203" s="204"/>
      <c r="GA203" s="204"/>
      <c r="GB203" s="204"/>
      <c r="GC203" s="204"/>
      <c r="GD203" s="204"/>
      <c r="GE203" s="204"/>
      <c r="GF203" s="204"/>
      <c r="GG203" s="204"/>
      <c r="GH203" s="204"/>
      <c r="GI203" s="204"/>
      <c r="GJ203" s="204"/>
      <c r="GK203" s="204"/>
      <c r="GL203" s="204"/>
      <c r="GM203" s="204"/>
      <c r="GN203" s="204"/>
      <c r="GO203" s="204"/>
      <c r="GP203" s="204"/>
      <c r="GQ203" s="204"/>
      <c r="GR203" s="204"/>
      <c r="GS203" s="204"/>
      <c r="GT203" s="204"/>
      <c r="GU203" s="204"/>
      <c r="GV203" s="204"/>
      <c r="GW203" s="204"/>
      <c r="GX203" s="204"/>
      <c r="GY203" s="204"/>
      <c r="GZ203" s="204"/>
      <c r="HA203" s="204"/>
      <c r="HB203" s="204"/>
      <c r="HC203" s="204"/>
      <c r="HD203" s="204"/>
      <c r="HE203" s="204"/>
      <c r="HF203" s="204"/>
      <c r="HG203" s="204"/>
      <c r="HH203" s="204"/>
      <c r="HI203" s="204"/>
      <c r="HJ203" s="204"/>
      <c r="HK203" s="204"/>
      <c r="HL203" s="204"/>
      <c r="HM203" s="204"/>
      <c r="HN203" s="204"/>
      <c r="HO203" s="204"/>
      <c r="HP203" s="204"/>
      <c r="HQ203" s="204"/>
      <c r="HR203" s="204"/>
      <c r="HS203" s="204"/>
      <c r="HT203" s="204"/>
      <c r="HU203" s="204"/>
    </row>
    <row r="204" spans="1:229" ht="12" customHeight="1" x14ac:dyDescent="0.25">
      <c r="A204" s="218"/>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c r="AA204" s="218"/>
      <c r="AB204" s="218"/>
      <c r="AC204" s="218"/>
      <c r="AD204" s="218"/>
      <c r="AE204" s="218"/>
      <c r="AF204" s="218"/>
      <c r="AG204" s="218"/>
      <c r="AH204" s="218"/>
      <c r="AI204" s="218"/>
      <c r="AJ204" s="218"/>
      <c r="AK204" s="218"/>
      <c r="AL204" s="218"/>
      <c r="AM204" s="218"/>
      <c r="AN204" s="218"/>
      <c r="AO204" s="218"/>
      <c r="AP204" s="218"/>
      <c r="AQ204" s="218"/>
      <c r="AR204" s="218"/>
      <c r="AS204" s="218"/>
      <c r="AT204" s="218"/>
      <c r="AU204" s="218"/>
      <c r="AV204" s="203"/>
      <c r="AW204" s="203"/>
      <c r="AX204" s="203"/>
      <c r="AY204" s="203"/>
      <c r="AZ204" s="203"/>
      <c r="BA204" s="203"/>
      <c r="BB204" s="203"/>
      <c r="BC204" s="203"/>
      <c r="BD204" s="203"/>
      <c r="BE204" s="203"/>
      <c r="BF204" s="203"/>
      <c r="BG204" s="203"/>
      <c r="BH204" s="204"/>
      <c r="BI204" s="204"/>
      <c r="BJ204" s="204"/>
      <c r="BK204" s="204"/>
      <c r="BL204" s="204"/>
      <c r="BM204" s="204"/>
      <c r="BN204" s="204"/>
      <c r="BO204" s="204"/>
      <c r="BP204" s="204"/>
      <c r="BQ204" s="204"/>
      <c r="BR204" s="204"/>
      <c r="BS204" s="204"/>
      <c r="BT204" s="204"/>
      <c r="BU204" s="204"/>
      <c r="BV204" s="204"/>
      <c r="BW204" s="204"/>
      <c r="BX204" s="204"/>
      <c r="BY204" s="204"/>
      <c r="BZ204" s="204"/>
      <c r="CA204" s="204"/>
      <c r="CB204" s="204"/>
      <c r="CC204" s="204"/>
      <c r="CD204" s="204"/>
      <c r="CE204" s="204"/>
      <c r="CF204" s="204"/>
      <c r="CG204" s="204"/>
      <c r="CH204" s="204"/>
      <c r="CI204" s="204"/>
      <c r="CJ204" s="204"/>
      <c r="CK204" s="204"/>
      <c r="CL204" s="204"/>
      <c r="CM204" s="204"/>
      <c r="CN204" s="204"/>
      <c r="CO204" s="204"/>
      <c r="CP204" s="204"/>
      <c r="CQ204" s="204"/>
      <c r="CR204" s="204"/>
      <c r="CS204" s="204"/>
      <c r="CT204" s="204"/>
      <c r="CU204" s="204"/>
      <c r="CV204" s="204"/>
      <c r="CW204" s="204"/>
      <c r="CX204" s="204"/>
      <c r="CY204" s="204"/>
      <c r="CZ204" s="204"/>
      <c r="DA204" s="204"/>
      <c r="DB204" s="204"/>
      <c r="DC204" s="204"/>
      <c r="DD204" s="204"/>
      <c r="DE204" s="204"/>
      <c r="DF204" s="204"/>
      <c r="DG204" s="204"/>
      <c r="DH204" s="204"/>
      <c r="DI204" s="204"/>
      <c r="DJ204" s="204"/>
      <c r="DK204" s="204"/>
      <c r="DL204" s="204"/>
      <c r="DM204" s="204"/>
      <c r="DN204" s="204"/>
      <c r="DO204" s="204"/>
      <c r="DP204" s="204"/>
      <c r="DQ204" s="204"/>
      <c r="DR204" s="204"/>
      <c r="DS204" s="204"/>
      <c r="DT204" s="204"/>
      <c r="DU204" s="204"/>
      <c r="DV204" s="204"/>
      <c r="DW204" s="204"/>
      <c r="DX204" s="204"/>
      <c r="DY204" s="204"/>
      <c r="DZ204" s="204"/>
      <c r="EA204" s="204"/>
      <c r="EB204" s="204"/>
      <c r="EC204" s="204"/>
      <c r="ED204" s="204"/>
      <c r="EE204" s="204"/>
      <c r="EF204" s="204"/>
      <c r="EG204" s="204"/>
      <c r="EH204" s="204"/>
      <c r="EI204" s="204"/>
      <c r="EJ204" s="204"/>
      <c r="EK204" s="204"/>
      <c r="EL204" s="204"/>
      <c r="EM204" s="204"/>
      <c r="EN204" s="204"/>
      <c r="EO204" s="204"/>
      <c r="EP204" s="204"/>
      <c r="EQ204" s="204"/>
      <c r="ER204" s="204"/>
      <c r="ES204" s="204"/>
      <c r="ET204" s="204"/>
      <c r="EU204" s="204"/>
      <c r="EV204" s="204"/>
      <c r="EW204" s="204"/>
      <c r="EX204" s="204"/>
      <c r="EY204" s="204"/>
      <c r="EZ204" s="204"/>
      <c r="FA204" s="204"/>
      <c r="FB204" s="204"/>
      <c r="FC204" s="204"/>
      <c r="FD204" s="204"/>
      <c r="FE204" s="204"/>
      <c r="FF204" s="204"/>
      <c r="FG204" s="204"/>
      <c r="FH204" s="204"/>
      <c r="FI204" s="204"/>
      <c r="FJ204" s="204"/>
      <c r="FK204" s="204"/>
      <c r="FL204" s="204"/>
      <c r="FM204" s="204"/>
      <c r="FN204" s="204"/>
      <c r="FO204" s="204"/>
      <c r="FP204" s="204"/>
      <c r="FQ204" s="204"/>
      <c r="FR204" s="204"/>
      <c r="FS204" s="204"/>
      <c r="FT204" s="204"/>
      <c r="FU204" s="204"/>
      <c r="FV204" s="204"/>
      <c r="FW204" s="204"/>
      <c r="FX204" s="204"/>
      <c r="FY204" s="204"/>
      <c r="FZ204" s="204"/>
      <c r="GA204" s="204"/>
      <c r="GB204" s="204"/>
      <c r="GC204" s="204"/>
      <c r="GD204" s="204"/>
      <c r="GE204" s="204"/>
      <c r="GF204" s="204"/>
      <c r="GG204" s="204"/>
      <c r="GH204" s="204"/>
      <c r="GI204" s="204"/>
      <c r="GJ204" s="204"/>
      <c r="GK204" s="204"/>
      <c r="GL204" s="204"/>
      <c r="GM204" s="204"/>
      <c r="GN204" s="204"/>
      <c r="GO204" s="204"/>
      <c r="GP204" s="204"/>
      <c r="GQ204" s="204"/>
      <c r="GR204" s="204"/>
      <c r="GS204" s="204"/>
      <c r="GT204" s="204"/>
      <c r="GU204" s="204"/>
      <c r="GV204" s="204"/>
      <c r="GW204" s="204"/>
      <c r="GX204" s="204"/>
      <c r="GY204" s="204"/>
      <c r="GZ204" s="204"/>
      <c r="HA204" s="204"/>
      <c r="HB204" s="204"/>
      <c r="HC204" s="204"/>
      <c r="HD204" s="204"/>
      <c r="HE204" s="204"/>
      <c r="HF204" s="204"/>
      <c r="HG204" s="204"/>
      <c r="HH204" s="204"/>
      <c r="HI204" s="204"/>
      <c r="HJ204" s="204"/>
      <c r="HK204" s="204"/>
      <c r="HL204" s="204"/>
      <c r="HM204" s="204"/>
      <c r="HN204" s="204"/>
      <c r="HO204" s="204"/>
      <c r="HP204" s="204"/>
      <c r="HQ204" s="204"/>
      <c r="HR204" s="204"/>
      <c r="HS204" s="204"/>
      <c r="HT204" s="204"/>
      <c r="HU204" s="204"/>
    </row>
    <row r="205" spans="1:229" ht="12" customHeight="1" x14ac:dyDescent="0.25">
      <c r="A205" s="218"/>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8"/>
      <c r="AB205" s="218"/>
      <c r="AC205" s="218"/>
      <c r="AD205" s="218"/>
      <c r="AE205" s="218"/>
      <c r="AF205" s="218"/>
      <c r="AG205" s="218"/>
      <c r="AH205" s="218"/>
      <c r="AI205" s="218"/>
      <c r="AJ205" s="218"/>
      <c r="AK205" s="218"/>
      <c r="AL205" s="218"/>
      <c r="AM205" s="218"/>
      <c r="AN205" s="218"/>
      <c r="AO205" s="218"/>
      <c r="AP205" s="218"/>
      <c r="AQ205" s="218"/>
      <c r="AR205" s="218"/>
      <c r="AS205" s="218"/>
      <c r="AT205" s="218"/>
      <c r="AU205" s="218"/>
      <c r="AV205" s="203"/>
      <c r="AW205" s="203"/>
      <c r="AX205" s="203"/>
      <c r="AY205" s="203"/>
      <c r="AZ205" s="203"/>
      <c r="BA205" s="203"/>
      <c r="BB205" s="203"/>
      <c r="BC205" s="203"/>
      <c r="BD205" s="203"/>
      <c r="BE205" s="203"/>
      <c r="BF205" s="203"/>
      <c r="BG205" s="203"/>
      <c r="BH205" s="204"/>
      <c r="BI205" s="204"/>
      <c r="BJ205" s="204"/>
      <c r="BK205" s="204"/>
      <c r="BL205" s="204"/>
      <c r="BM205" s="204"/>
      <c r="BN205" s="204"/>
      <c r="BO205" s="204"/>
      <c r="BP205" s="204"/>
      <c r="BQ205" s="204"/>
      <c r="BR205" s="204"/>
      <c r="BS205" s="204"/>
      <c r="BT205" s="204"/>
      <c r="BU205" s="204"/>
      <c r="BV205" s="204"/>
      <c r="BW205" s="204"/>
      <c r="BX205" s="204"/>
      <c r="BY205" s="204"/>
      <c r="BZ205" s="204"/>
      <c r="CA205" s="204"/>
      <c r="CB205" s="204"/>
      <c r="CC205" s="204"/>
      <c r="CD205" s="204"/>
      <c r="CE205" s="204"/>
      <c r="CF205" s="204"/>
      <c r="CG205" s="204"/>
      <c r="CH205" s="204"/>
      <c r="CI205" s="204"/>
      <c r="CJ205" s="204"/>
      <c r="CK205" s="204"/>
      <c r="CL205" s="204"/>
      <c r="CM205" s="204"/>
      <c r="CN205" s="204"/>
      <c r="CO205" s="204"/>
      <c r="CP205" s="204"/>
      <c r="CQ205" s="204"/>
      <c r="CR205" s="204"/>
      <c r="CS205" s="204"/>
      <c r="CT205" s="204"/>
      <c r="CU205" s="204"/>
      <c r="CV205" s="204"/>
      <c r="CW205" s="204"/>
      <c r="CX205" s="204"/>
      <c r="CY205" s="204"/>
      <c r="CZ205" s="204"/>
      <c r="DA205" s="204"/>
      <c r="DB205" s="204"/>
      <c r="DC205" s="204"/>
      <c r="DD205" s="204"/>
      <c r="DE205" s="204"/>
      <c r="DF205" s="204"/>
      <c r="DG205" s="204"/>
      <c r="DH205" s="204"/>
      <c r="DI205" s="204"/>
      <c r="DJ205" s="204"/>
      <c r="DK205" s="204"/>
      <c r="DL205" s="204"/>
      <c r="DM205" s="204"/>
      <c r="DN205" s="204"/>
      <c r="DO205" s="204"/>
      <c r="DP205" s="204"/>
      <c r="DQ205" s="204"/>
      <c r="DR205" s="204"/>
      <c r="DS205" s="204"/>
      <c r="DT205" s="204"/>
      <c r="DU205" s="204"/>
      <c r="DV205" s="204"/>
      <c r="DW205" s="204"/>
      <c r="DX205" s="204"/>
      <c r="DY205" s="204"/>
      <c r="DZ205" s="204"/>
      <c r="EA205" s="204"/>
      <c r="EB205" s="204"/>
      <c r="EC205" s="204"/>
      <c r="ED205" s="204"/>
      <c r="EE205" s="204"/>
      <c r="EF205" s="204"/>
      <c r="EG205" s="204"/>
      <c r="EH205" s="204"/>
      <c r="EI205" s="204"/>
      <c r="EJ205" s="204"/>
      <c r="EK205" s="204"/>
      <c r="EL205" s="204"/>
      <c r="EM205" s="204"/>
      <c r="EN205" s="204"/>
      <c r="EO205" s="204"/>
      <c r="EP205" s="204"/>
      <c r="EQ205" s="204"/>
      <c r="ER205" s="204"/>
      <c r="ES205" s="204"/>
      <c r="ET205" s="204"/>
      <c r="EU205" s="204"/>
      <c r="EV205" s="204"/>
      <c r="EW205" s="204"/>
      <c r="EX205" s="204"/>
      <c r="EY205" s="204"/>
      <c r="EZ205" s="204"/>
      <c r="FA205" s="204"/>
      <c r="FB205" s="204"/>
      <c r="FC205" s="204"/>
      <c r="FD205" s="204"/>
      <c r="FE205" s="204"/>
      <c r="FF205" s="204"/>
      <c r="FG205" s="204"/>
      <c r="FH205" s="204"/>
      <c r="FI205" s="204"/>
      <c r="FJ205" s="204"/>
      <c r="FK205" s="204"/>
      <c r="FL205" s="204"/>
      <c r="FM205" s="204"/>
      <c r="FN205" s="204"/>
      <c r="FO205" s="204"/>
      <c r="FP205" s="204"/>
      <c r="FQ205" s="204"/>
      <c r="FR205" s="204"/>
      <c r="FS205" s="204"/>
      <c r="FT205" s="204"/>
      <c r="FU205" s="204"/>
      <c r="FV205" s="204"/>
      <c r="FW205" s="204"/>
      <c r="FX205" s="204"/>
      <c r="FY205" s="204"/>
      <c r="FZ205" s="204"/>
      <c r="GA205" s="204"/>
      <c r="GB205" s="204"/>
      <c r="GC205" s="204"/>
      <c r="GD205" s="204"/>
      <c r="GE205" s="204"/>
      <c r="GF205" s="204"/>
      <c r="GG205" s="204"/>
      <c r="GH205" s="204"/>
      <c r="GI205" s="204"/>
      <c r="GJ205" s="204"/>
      <c r="GK205" s="204"/>
      <c r="GL205" s="204"/>
      <c r="GM205" s="204"/>
      <c r="GN205" s="204"/>
      <c r="GO205" s="204"/>
      <c r="GP205" s="204"/>
      <c r="GQ205" s="204"/>
      <c r="GR205" s="204"/>
      <c r="GS205" s="204"/>
      <c r="GT205" s="204"/>
      <c r="GU205" s="204"/>
      <c r="GV205" s="204"/>
      <c r="GW205" s="204"/>
      <c r="GX205" s="204"/>
      <c r="GY205" s="204"/>
      <c r="GZ205" s="204"/>
      <c r="HA205" s="204"/>
      <c r="HB205" s="204"/>
      <c r="HC205" s="204"/>
      <c r="HD205" s="204"/>
      <c r="HE205" s="204"/>
      <c r="HF205" s="204"/>
      <c r="HG205" s="204"/>
      <c r="HH205" s="204"/>
      <c r="HI205" s="204"/>
      <c r="HJ205" s="204"/>
      <c r="HK205" s="204"/>
      <c r="HL205" s="204"/>
      <c r="HM205" s="204"/>
      <c r="HN205" s="204"/>
      <c r="HO205" s="204"/>
      <c r="HP205" s="204"/>
      <c r="HQ205" s="204"/>
      <c r="HR205" s="204"/>
      <c r="HS205" s="204"/>
      <c r="HT205" s="204"/>
      <c r="HU205" s="204"/>
    </row>
    <row r="206" spans="1:229" ht="12" customHeight="1" x14ac:dyDescent="0.25">
      <c r="A206" s="218"/>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c r="AA206" s="218"/>
      <c r="AB206" s="218"/>
      <c r="AC206" s="218"/>
      <c r="AD206" s="218"/>
      <c r="AE206" s="218"/>
      <c r="AF206" s="218"/>
      <c r="AG206" s="218"/>
      <c r="AH206" s="218"/>
      <c r="AI206" s="218"/>
      <c r="AJ206" s="218"/>
      <c r="AK206" s="218"/>
      <c r="AL206" s="218"/>
      <c r="AM206" s="218"/>
      <c r="AN206" s="218"/>
      <c r="AO206" s="218"/>
      <c r="AP206" s="218"/>
      <c r="AQ206" s="218"/>
      <c r="AR206" s="218"/>
      <c r="AS206" s="218"/>
      <c r="AT206" s="218"/>
      <c r="AU206" s="218"/>
      <c r="AV206" s="203"/>
      <c r="AW206" s="203"/>
      <c r="AX206" s="203"/>
      <c r="AY206" s="203"/>
      <c r="AZ206" s="203"/>
      <c r="BA206" s="203"/>
      <c r="BB206" s="203"/>
      <c r="BC206" s="203"/>
      <c r="BD206" s="203"/>
      <c r="BE206" s="203"/>
      <c r="BF206" s="203"/>
      <c r="BG206" s="203"/>
      <c r="BH206" s="204"/>
      <c r="BI206" s="204"/>
      <c r="BJ206" s="204"/>
      <c r="BK206" s="204"/>
      <c r="BL206" s="204"/>
      <c r="BM206" s="204"/>
      <c r="BN206" s="204"/>
      <c r="BO206" s="204"/>
      <c r="BP206" s="204"/>
      <c r="BQ206" s="204"/>
      <c r="BR206" s="204"/>
      <c r="BS206" s="204"/>
      <c r="BT206" s="204"/>
      <c r="BU206" s="204"/>
      <c r="BV206" s="204"/>
      <c r="BW206" s="204"/>
      <c r="BX206" s="204"/>
      <c r="BY206" s="204"/>
      <c r="BZ206" s="204"/>
      <c r="CA206" s="204"/>
      <c r="CB206" s="204"/>
      <c r="CC206" s="204"/>
      <c r="CD206" s="204"/>
      <c r="CE206" s="204"/>
      <c r="CF206" s="204"/>
      <c r="CG206" s="204"/>
      <c r="CH206" s="204"/>
      <c r="CI206" s="204"/>
      <c r="CJ206" s="204"/>
      <c r="CK206" s="204"/>
      <c r="CL206" s="204"/>
      <c r="CM206" s="204"/>
      <c r="CN206" s="204"/>
      <c r="CO206" s="204"/>
      <c r="CP206" s="204"/>
      <c r="CQ206" s="204"/>
      <c r="CR206" s="204"/>
      <c r="CS206" s="204"/>
      <c r="CT206" s="204"/>
      <c r="CU206" s="204"/>
      <c r="CV206" s="204"/>
      <c r="CW206" s="204"/>
      <c r="CX206" s="204"/>
      <c r="CY206" s="204"/>
      <c r="CZ206" s="204"/>
      <c r="DA206" s="204"/>
      <c r="DB206" s="204"/>
      <c r="DC206" s="204"/>
      <c r="DD206" s="204"/>
      <c r="DE206" s="204"/>
      <c r="DF206" s="204"/>
      <c r="DG206" s="204"/>
      <c r="DH206" s="204"/>
      <c r="DI206" s="204"/>
      <c r="DJ206" s="204"/>
      <c r="DK206" s="204"/>
      <c r="DL206" s="204"/>
      <c r="DM206" s="204"/>
      <c r="DN206" s="204"/>
      <c r="DO206" s="204"/>
      <c r="DP206" s="204"/>
      <c r="DQ206" s="204"/>
      <c r="DR206" s="204"/>
      <c r="DS206" s="204"/>
      <c r="DT206" s="204"/>
      <c r="DU206" s="204"/>
      <c r="DV206" s="204"/>
      <c r="DW206" s="204"/>
      <c r="DX206" s="204"/>
      <c r="DY206" s="204"/>
      <c r="DZ206" s="204"/>
      <c r="EA206" s="204"/>
      <c r="EB206" s="204"/>
      <c r="EC206" s="204"/>
      <c r="ED206" s="204"/>
      <c r="EE206" s="204"/>
      <c r="EF206" s="204"/>
      <c r="EG206" s="204"/>
      <c r="EH206" s="204"/>
      <c r="EI206" s="204"/>
      <c r="EJ206" s="204"/>
      <c r="EK206" s="204"/>
      <c r="EL206" s="204"/>
      <c r="EM206" s="204"/>
      <c r="EN206" s="204"/>
      <c r="EO206" s="204"/>
      <c r="EP206" s="204"/>
      <c r="EQ206" s="204"/>
      <c r="ER206" s="204"/>
      <c r="ES206" s="204"/>
      <c r="ET206" s="204"/>
      <c r="EU206" s="204"/>
      <c r="EV206" s="204"/>
      <c r="EW206" s="204"/>
      <c r="EX206" s="204"/>
      <c r="EY206" s="204"/>
      <c r="EZ206" s="204"/>
      <c r="FA206" s="204"/>
      <c r="FB206" s="204"/>
      <c r="FC206" s="204"/>
      <c r="FD206" s="204"/>
      <c r="FE206" s="204"/>
      <c r="FF206" s="204"/>
      <c r="FG206" s="204"/>
      <c r="FH206" s="204"/>
      <c r="FI206" s="204"/>
      <c r="FJ206" s="204"/>
      <c r="FK206" s="204"/>
      <c r="FL206" s="204"/>
      <c r="FM206" s="204"/>
      <c r="FN206" s="204"/>
      <c r="FO206" s="204"/>
      <c r="FP206" s="204"/>
      <c r="FQ206" s="204"/>
      <c r="FR206" s="204"/>
      <c r="FS206" s="204"/>
      <c r="FT206" s="204"/>
      <c r="FU206" s="204"/>
      <c r="FV206" s="204"/>
      <c r="FW206" s="204"/>
      <c r="FX206" s="204"/>
      <c r="FY206" s="204"/>
      <c r="FZ206" s="204"/>
      <c r="GA206" s="204"/>
      <c r="GB206" s="204"/>
      <c r="GC206" s="204"/>
      <c r="GD206" s="204"/>
      <c r="GE206" s="204"/>
      <c r="GF206" s="204"/>
      <c r="GG206" s="204"/>
      <c r="GH206" s="204"/>
      <c r="GI206" s="204"/>
      <c r="GJ206" s="204"/>
      <c r="GK206" s="204"/>
      <c r="GL206" s="204"/>
      <c r="GM206" s="204"/>
      <c r="GN206" s="204"/>
      <c r="GO206" s="204"/>
      <c r="GP206" s="204"/>
      <c r="GQ206" s="204"/>
      <c r="GR206" s="204"/>
      <c r="GS206" s="204"/>
      <c r="GT206" s="204"/>
      <c r="GU206" s="204"/>
      <c r="GV206" s="204"/>
      <c r="GW206" s="204"/>
      <c r="GX206" s="204"/>
      <c r="GY206" s="204"/>
      <c r="GZ206" s="204"/>
      <c r="HA206" s="204"/>
      <c r="HB206" s="204"/>
      <c r="HC206" s="204"/>
      <c r="HD206" s="204"/>
      <c r="HE206" s="204"/>
      <c r="HF206" s="204"/>
      <c r="HG206" s="204"/>
      <c r="HH206" s="204"/>
      <c r="HI206" s="204"/>
      <c r="HJ206" s="204"/>
      <c r="HK206" s="204"/>
      <c r="HL206" s="204"/>
      <c r="HM206" s="204"/>
      <c r="HN206" s="204"/>
      <c r="HO206" s="204"/>
      <c r="HP206" s="204"/>
      <c r="HQ206" s="204"/>
      <c r="HR206" s="204"/>
      <c r="HS206" s="204"/>
      <c r="HT206" s="204"/>
      <c r="HU206" s="204"/>
    </row>
    <row r="207" spans="1:229" ht="12" customHeight="1" x14ac:dyDescent="0.25">
      <c r="A207" s="218"/>
      <c r="B207" s="218"/>
      <c r="C207" s="218"/>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c r="AA207" s="218"/>
      <c r="AB207" s="218"/>
      <c r="AC207" s="218"/>
      <c r="AD207" s="218"/>
      <c r="AE207" s="218"/>
      <c r="AF207" s="218"/>
      <c r="AG207" s="218"/>
      <c r="AH207" s="218"/>
      <c r="AI207" s="218"/>
      <c r="AJ207" s="218"/>
      <c r="AK207" s="218"/>
      <c r="AL207" s="218"/>
      <c r="AM207" s="218"/>
      <c r="AN207" s="218"/>
      <c r="AO207" s="218"/>
      <c r="AP207" s="218"/>
      <c r="AQ207" s="218"/>
      <c r="AR207" s="218"/>
      <c r="AS207" s="218"/>
      <c r="AT207" s="218"/>
      <c r="AU207" s="218"/>
      <c r="AV207" s="203"/>
      <c r="AW207" s="203"/>
      <c r="AX207" s="203"/>
      <c r="AY207" s="203"/>
      <c r="AZ207" s="203"/>
      <c r="BA207" s="203"/>
      <c r="BB207" s="203"/>
      <c r="BC207" s="203"/>
      <c r="BD207" s="203"/>
      <c r="BE207" s="203"/>
      <c r="BF207" s="203"/>
      <c r="BG207" s="203"/>
      <c r="BH207" s="204"/>
      <c r="BI207" s="204"/>
      <c r="BJ207" s="204"/>
      <c r="BK207" s="204"/>
      <c r="BL207" s="204"/>
      <c r="BM207" s="204"/>
      <c r="BN207" s="204"/>
      <c r="BO207" s="204"/>
      <c r="BP207" s="204"/>
      <c r="BQ207" s="204"/>
      <c r="BR207" s="204"/>
      <c r="BS207" s="204"/>
      <c r="BT207" s="204"/>
      <c r="BU207" s="204"/>
      <c r="BV207" s="204"/>
      <c r="BW207" s="204"/>
      <c r="BX207" s="204"/>
      <c r="BY207" s="204"/>
      <c r="BZ207" s="204"/>
      <c r="CA207" s="204"/>
      <c r="CB207" s="204"/>
      <c r="CC207" s="204"/>
      <c r="CD207" s="204"/>
      <c r="CE207" s="204"/>
      <c r="CF207" s="204"/>
      <c r="CG207" s="204"/>
      <c r="CH207" s="204"/>
      <c r="CI207" s="204"/>
      <c r="CJ207" s="204"/>
      <c r="CK207" s="204"/>
      <c r="CL207" s="204"/>
      <c r="CM207" s="204"/>
      <c r="CN207" s="204"/>
      <c r="CO207" s="204"/>
      <c r="CP207" s="204"/>
      <c r="CQ207" s="204"/>
      <c r="CR207" s="204"/>
      <c r="CS207" s="204"/>
      <c r="CT207" s="204"/>
      <c r="CU207" s="204"/>
      <c r="CV207" s="204"/>
      <c r="CW207" s="204"/>
      <c r="CX207" s="204"/>
      <c r="CY207" s="204"/>
      <c r="CZ207" s="204"/>
      <c r="DA207" s="204"/>
      <c r="DB207" s="204"/>
      <c r="DC207" s="204"/>
      <c r="DD207" s="204"/>
      <c r="DE207" s="204"/>
      <c r="DF207" s="204"/>
      <c r="DG207" s="204"/>
      <c r="DH207" s="204"/>
      <c r="DI207" s="204"/>
      <c r="DJ207" s="204"/>
      <c r="DK207" s="204"/>
      <c r="DL207" s="204"/>
      <c r="DM207" s="204"/>
      <c r="DN207" s="204"/>
      <c r="DO207" s="204"/>
      <c r="DP207" s="204"/>
      <c r="DQ207" s="204"/>
      <c r="DR207" s="204"/>
      <c r="DS207" s="204"/>
      <c r="DT207" s="204"/>
      <c r="DU207" s="204"/>
      <c r="DV207" s="204"/>
      <c r="DW207" s="204"/>
      <c r="DX207" s="204"/>
      <c r="DY207" s="204"/>
      <c r="DZ207" s="204"/>
      <c r="EA207" s="204"/>
      <c r="EB207" s="204"/>
      <c r="EC207" s="204"/>
      <c r="ED207" s="204"/>
      <c r="EE207" s="204"/>
      <c r="EF207" s="204"/>
      <c r="EG207" s="204"/>
      <c r="EH207" s="204"/>
      <c r="EI207" s="204"/>
      <c r="EJ207" s="204"/>
      <c r="EK207" s="204"/>
      <c r="EL207" s="204"/>
      <c r="EM207" s="204"/>
      <c r="EN207" s="204"/>
      <c r="EO207" s="204"/>
      <c r="EP207" s="204"/>
      <c r="EQ207" s="204"/>
      <c r="ER207" s="204"/>
      <c r="ES207" s="204"/>
      <c r="ET207" s="204"/>
      <c r="EU207" s="204"/>
      <c r="EV207" s="204"/>
      <c r="EW207" s="204"/>
      <c r="EX207" s="204"/>
      <c r="EY207" s="204"/>
      <c r="EZ207" s="204"/>
      <c r="FA207" s="204"/>
      <c r="FB207" s="204"/>
      <c r="FC207" s="204"/>
      <c r="FD207" s="204"/>
      <c r="FE207" s="204"/>
      <c r="FF207" s="204"/>
      <c r="FG207" s="204"/>
      <c r="FH207" s="204"/>
      <c r="FI207" s="204"/>
      <c r="FJ207" s="204"/>
      <c r="FK207" s="204"/>
      <c r="FL207" s="204"/>
      <c r="FM207" s="204"/>
      <c r="FN207" s="204"/>
      <c r="FO207" s="204"/>
      <c r="FP207" s="204"/>
      <c r="FQ207" s="204"/>
      <c r="FR207" s="204"/>
      <c r="FS207" s="204"/>
      <c r="FT207" s="204"/>
      <c r="FU207" s="204"/>
      <c r="FV207" s="204"/>
      <c r="FW207" s="204"/>
      <c r="FX207" s="204"/>
      <c r="FY207" s="204"/>
      <c r="FZ207" s="204"/>
      <c r="GA207" s="204"/>
      <c r="GB207" s="204"/>
      <c r="GC207" s="204"/>
      <c r="GD207" s="204"/>
      <c r="GE207" s="204"/>
      <c r="GF207" s="204"/>
      <c r="GG207" s="204"/>
      <c r="GH207" s="204"/>
      <c r="GI207" s="204"/>
      <c r="GJ207" s="204"/>
      <c r="GK207" s="204"/>
      <c r="GL207" s="204"/>
      <c r="GM207" s="204"/>
      <c r="GN207" s="204"/>
      <c r="GO207" s="204"/>
      <c r="GP207" s="204"/>
      <c r="GQ207" s="204"/>
      <c r="GR207" s="204"/>
      <c r="GS207" s="204"/>
      <c r="GT207" s="204"/>
      <c r="GU207" s="204"/>
      <c r="GV207" s="204"/>
      <c r="GW207" s="204"/>
      <c r="GX207" s="204"/>
      <c r="GY207" s="204"/>
      <c r="GZ207" s="204"/>
      <c r="HA207" s="204"/>
      <c r="HB207" s="204"/>
      <c r="HC207" s="204"/>
      <c r="HD207" s="204"/>
      <c r="HE207" s="204"/>
      <c r="HF207" s="204"/>
      <c r="HG207" s="204"/>
      <c r="HH207" s="204"/>
      <c r="HI207" s="204"/>
      <c r="HJ207" s="204"/>
      <c r="HK207" s="204"/>
      <c r="HL207" s="204"/>
      <c r="HM207" s="204"/>
      <c r="HN207" s="204"/>
      <c r="HO207" s="204"/>
      <c r="HP207" s="204"/>
      <c r="HQ207" s="204"/>
      <c r="HR207" s="204"/>
      <c r="HS207" s="204"/>
      <c r="HT207" s="204"/>
      <c r="HU207" s="204"/>
    </row>
    <row r="208" spans="1:229" ht="12" customHeight="1" x14ac:dyDescent="0.25">
      <c r="A208" s="218"/>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c r="AA208" s="218"/>
      <c r="AB208" s="218"/>
      <c r="AC208" s="218"/>
      <c r="AD208" s="218"/>
      <c r="AE208" s="218"/>
      <c r="AF208" s="218"/>
      <c r="AG208" s="218"/>
      <c r="AH208" s="218"/>
      <c r="AI208" s="218"/>
      <c r="AJ208" s="218"/>
      <c r="AK208" s="218"/>
      <c r="AL208" s="218"/>
      <c r="AM208" s="218"/>
      <c r="AN208" s="218"/>
      <c r="AO208" s="218"/>
      <c r="AP208" s="218"/>
      <c r="AQ208" s="218"/>
      <c r="AR208" s="218"/>
      <c r="AS208" s="218"/>
      <c r="AT208" s="218"/>
      <c r="AU208" s="218"/>
      <c r="AV208" s="203"/>
      <c r="AW208" s="203"/>
      <c r="AX208" s="203"/>
      <c r="AY208" s="203"/>
      <c r="AZ208" s="203"/>
      <c r="BA208" s="203"/>
      <c r="BB208" s="203"/>
      <c r="BC208" s="203"/>
      <c r="BD208" s="203"/>
      <c r="BE208" s="203"/>
      <c r="BF208" s="203"/>
      <c r="BG208" s="203"/>
      <c r="BH208" s="204"/>
      <c r="BI208" s="204"/>
      <c r="BJ208" s="204"/>
      <c r="BK208" s="204"/>
      <c r="BL208" s="204"/>
      <c r="BM208" s="204"/>
      <c r="BN208" s="204"/>
      <c r="BO208" s="204"/>
      <c r="BP208" s="204"/>
      <c r="BQ208" s="204"/>
      <c r="BR208" s="204"/>
      <c r="BS208" s="204"/>
      <c r="BT208" s="204"/>
      <c r="BU208" s="204"/>
      <c r="BV208" s="204"/>
      <c r="BW208" s="204"/>
      <c r="BX208" s="204"/>
      <c r="BY208" s="204"/>
      <c r="BZ208" s="204"/>
      <c r="CA208" s="204"/>
      <c r="CB208" s="204"/>
      <c r="CC208" s="204"/>
      <c r="CD208" s="204"/>
      <c r="CE208" s="204"/>
      <c r="CF208" s="204"/>
      <c r="CG208" s="204"/>
      <c r="CH208" s="204"/>
      <c r="CI208" s="204"/>
      <c r="CJ208" s="204"/>
      <c r="CK208" s="204"/>
      <c r="CL208" s="204"/>
      <c r="CM208" s="204"/>
      <c r="CN208" s="204"/>
      <c r="CO208" s="204"/>
      <c r="CP208" s="204"/>
      <c r="CQ208" s="204"/>
      <c r="CR208" s="204"/>
      <c r="CS208" s="204"/>
      <c r="CT208" s="204"/>
      <c r="CU208" s="204"/>
      <c r="CV208" s="204"/>
      <c r="CW208" s="204"/>
      <c r="CX208" s="204"/>
      <c r="CY208" s="204"/>
      <c r="CZ208" s="204"/>
      <c r="DA208" s="204"/>
      <c r="DB208" s="204"/>
      <c r="DC208" s="204"/>
      <c r="DD208" s="204"/>
      <c r="DE208" s="204"/>
      <c r="DF208" s="204"/>
      <c r="DG208" s="204"/>
      <c r="DH208" s="204"/>
      <c r="DI208" s="204"/>
      <c r="DJ208" s="204"/>
      <c r="DK208" s="204"/>
      <c r="DL208" s="204"/>
      <c r="DM208" s="204"/>
      <c r="DN208" s="204"/>
      <c r="DO208" s="204"/>
      <c r="DP208" s="204"/>
      <c r="DQ208" s="204"/>
      <c r="DR208" s="204"/>
      <c r="DS208" s="204"/>
      <c r="DT208" s="204"/>
      <c r="DU208" s="204"/>
      <c r="DV208" s="204"/>
      <c r="DW208" s="204"/>
      <c r="DX208" s="204"/>
      <c r="DY208" s="204"/>
      <c r="DZ208" s="204"/>
      <c r="EA208" s="204"/>
      <c r="EB208" s="204"/>
      <c r="EC208" s="204"/>
      <c r="ED208" s="204"/>
      <c r="EE208" s="204"/>
      <c r="EF208" s="204"/>
      <c r="EG208" s="204"/>
      <c r="EH208" s="204"/>
      <c r="EI208" s="204"/>
      <c r="EJ208" s="204"/>
      <c r="EK208" s="204"/>
      <c r="EL208" s="204"/>
      <c r="EM208" s="204"/>
      <c r="EN208" s="204"/>
      <c r="EO208" s="204"/>
      <c r="EP208" s="204"/>
      <c r="EQ208" s="204"/>
      <c r="ER208" s="204"/>
      <c r="ES208" s="204"/>
      <c r="ET208" s="204"/>
      <c r="EU208" s="204"/>
      <c r="EV208" s="204"/>
      <c r="EW208" s="204"/>
      <c r="EX208" s="204"/>
      <c r="EY208" s="204"/>
      <c r="EZ208" s="204"/>
      <c r="FA208" s="204"/>
      <c r="FB208" s="204"/>
      <c r="FC208" s="204"/>
      <c r="FD208" s="204"/>
      <c r="FE208" s="204"/>
      <c r="FF208" s="204"/>
      <c r="FG208" s="204"/>
      <c r="FH208" s="204"/>
      <c r="FI208" s="204"/>
      <c r="FJ208" s="204"/>
      <c r="FK208" s="204"/>
      <c r="FL208" s="204"/>
      <c r="FM208" s="204"/>
      <c r="FN208" s="204"/>
      <c r="FO208" s="204"/>
      <c r="FP208" s="204"/>
      <c r="FQ208" s="204"/>
      <c r="FR208" s="204"/>
      <c r="FS208" s="204"/>
      <c r="FT208" s="204"/>
      <c r="FU208" s="204"/>
      <c r="FV208" s="204"/>
      <c r="FW208" s="204"/>
      <c r="FX208" s="204"/>
      <c r="FY208" s="204"/>
      <c r="FZ208" s="204"/>
      <c r="GA208" s="204"/>
      <c r="GB208" s="204"/>
      <c r="GC208" s="204"/>
      <c r="GD208" s="204"/>
      <c r="GE208" s="204"/>
      <c r="GF208" s="204"/>
      <c r="GG208" s="204"/>
      <c r="GH208" s="204"/>
      <c r="GI208" s="204"/>
      <c r="GJ208" s="204"/>
      <c r="GK208" s="204"/>
      <c r="GL208" s="204"/>
      <c r="GM208" s="204"/>
      <c r="GN208" s="204"/>
      <c r="GO208" s="204"/>
      <c r="GP208" s="204"/>
      <c r="GQ208" s="204"/>
      <c r="GR208" s="204"/>
      <c r="GS208" s="204"/>
      <c r="GT208" s="204"/>
      <c r="GU208" s="204"/>
      <c r="GV208" s="204"/>
      <c r="GW208" s="204"/>
      <c r="GX208" s="204"/>
      <c r="GY208" s="204"/>
      <c r="GZ208" s="204"/>
      <c r="HA208" s="204"/>
      <c r="HB208" s="204"/>
      <c r="HC208" s="204"/>
      <c r="HD208" s="204"/>
      <c r="HE208" s="204"/>
      <c r="HF208" s="204"/>
      <c r="HG208" s="204"/>
      <c r="HH208" s="204"/>
      <c r="HI208" s="204"/>
      <c r="HJ208" s="204"/>
      <c r="HK208" s="204"/>
      <c r="HL208" s="204"/>
      <c r="HM208" s="204"/>
      <c r="HN208" s="204"/>
      <c r="HO208" s="204"/>
      <c r="HP208" s="204"/>
      <c r="HQ208" s="204"/>
      <c r="HR208" s="204"/>
      <c r="HS208" s="204"/>
      <c r="HT208" s="204"/>
      <c r="HU208" s="204"/>
    </row>
    <row r="209" spans="1:229" ht="12" customHeight="1" x14ac:dyDescent="0.25">
      <c r="A209" s="218"/>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8"/>
      <c r="AC209" s="218"/>
      <c r="AD209" s="218"/>
      <c r="AE209" s="218"/>
      <c r="AF209" s="218"/>
      <c r="AG209" s="218"/>
      <c r="AH209" s="218"/>
      <c r="AI209" s="218"/>
      <c r="AJ209" s="218"/>
      <c r="AK209" s="218"/>
      <c r="AL209" s="218"/>
      <c r="AM209" s="218"/>
      <c r="AN209" s="218"/>
      <c r="AO209" s="218"/>
      <c r="AP209" s="218"/>
      <c r="AQ209" s="218"/>
      <c r="AR209" s="218"/>
      <c r="AS209" s="218"/>
      <c r="AT209" s="218"/>
      <c r="AU209" s="218"/>
      <c r="AV209" s="203"/>
      <c r="AW209" s="203"/>
      <c r="AX209" s="203"/>
      <c r="AY209" s="203"/>
      <c r="AZ209" s="203"/>
      <c r="BA209" s="203"/>
      <c r="BB209" s="203"/>
      <c r="BC209" s="203"/>
      <c r="BD209" s="203"/>
      <c r="BE209" s="203"/>
      <c r="BF209" s="203"/>
      <c r="BG209" s="203"/>
      <c r="BH209" s="204"/>
      <c r="BI209" s="204"/>
      <c r="BJ209" s="204"/>
      <c r="BK209" s="204"/>
      <c r="BL209" s="204"/>
      <c r="BM209" s="204"/>
      <c r="BN209" s="204"/>
      <c r="BO209" s="204"/>
      <c r="BP209" s="204"/>
      <c r="BQ209" s="204"/>
      <c r="BR209" s="204"/>
      <c r="BS209" s="204"/>
      <c r="BT209" s="204"/>
      <c r="BU209" s="204"/>
      <c r="BV209" s="204"/>
      <c r="BW209" s="204"/>
      <c r="BX209" s="204"/>
      <c r="BY209" s="204"/>
      <c r="BZ209" s="204"/>
      <c r="CA209" s="204"/>
      <c r="CB209" s="204"/>
      <c r="CC209" s="204"/>
      <c r="CD209" s="204"/>
      <c r="CE209" s="204"/>
      <c r="CF209" s="204"/>
      <c r="CG209" s="204"/>
      <c r="CH209" s="204"/>
      <c r="CI209" s="204"/>
      <c r="CJ209" s="204"/>
      <c r="CK209" s="204"/>
      <c r="CL209" s="204"/>
      <c r="CM209" s="204"/>
      <c r="CN209" s="204"/>
      <c r="CO209" s="204"/>
      <c r="CP209" s="204"/>
      <c r="CQ209" s="204"/>
      <c r="CR209" s="204"/>
      <c r="CS209" s="204"/>
      <c r="CT209" s="204"/>
      <c r="CU209" s="204"/>
      <c r="CV209" s="204"/>
      <c r="CW209" s="204"/>
      <c r="CX209" s="204"/>
      <c r="CY209" s="204"/>
      <c r="CZ209" s="204"/>
      <c r="DA209" s="204"/>
      <c r="DB209" s="204"/>
      <c r="DC209" s="204"/>
      <c r="DD209" s="204"/>
      <c r="DE209" s="204"/>
      <c r="DF209" s="204"/>
      <c r="DG209" s="204"/>
      <c r="DH209" s="204"/>
      <c r="DI209" s="204"/>
      <c r="DJ209" s="204"/>
      <c r="DK209" s="204"/>
      <c r="DL209" s="204"/>
      <c r="DM209" s="204"/>
      <c r="DN209" s="204"/>
      <c r="DO209" s="204"/>
      <c r="DP209" s="204"/>
      <c r="DQ209" s="204"/>
      <c r="DR209" s="204"/>
      <c r="DS209" s="204"/>
      <c r="DT209" s="204"/>
      <c r="DU209" s="204"/>
      <c r="DV209" s="204"/>
      <c r="DW209" s="204"/>
      <c r="DX209" s="204"/>
      <c r="DY209" s="204"/>
      <c r="DZ209" s="204"/>
      <c r="EA209" s="204"/>
      <c r="EB209" s="204"/>
      <c r="EC209" s="204"/>
      <c r="ED209" s="204"/>
      <c r="EE209" s="204"/>
      <c r="EF209" s="204"/>
      <c r="EG209" s="204"/>
      <c r="EH209" s="204"/>
      <c r="EI209" s="204"/>
      <c r="EJ209" s="204"/>
      <c r="EK209" s="204"/>
      <c r="EL209" s="204"/>
      <c r="EM209" s="204"/>
      <c r="EN209" s="204"/>
      <c r="EO209" s="204"/>
      <c r="EP209" s="204"/>
      <c r="EQ209" s="204"/>
      <c r="ER209" s="204"/>
      <c r="ES209" s="204"/>
      <c r="ET209" s="204"/>
      <c r="EU209" s="204"/>
      <c r="EV209" s="204"/>
      <c r="EW209" s="204"/>
      <c r="EX209" s="204"/>
      <c r="EY209" s="204"/>
      <c r="EZ209" s="204"/>
      <c r="FA209" s="204"/>
      <c r="FB209" s="204"/>
      <c r="FC209" s="204"/>
      <c r="FD209" s="204"/>
      <c r="FE209" s="204"/>
      <c r="FF209" s="204"/>
      <c r="FG209" s="204"/>
      <c r="FH209" s="204"/>
      <c r="FI209" s="204"/>
      <c r="FJ209" s="204"/>
      <c r="FK209" s="204"/>
      <c r="FL209" s="204"/>
      <c r="FM209" s="204"/>
      <c r="FN209" s="204"/>
      <c r="FO209" s="204"/>
      <c r="FP209" s="204"/>
      <c r="FQ209" s="204"/>
      <c r="FR209" s="204"/>
      <c r="FS209" s="204"/>
      <c r="FT209" s="204"/>
      <c r="FU209" s="204"/>
      <c r="FV209" s="204"/>
      <c r="FW209" s="204"/>
      <c r="FX209" s="204"/>
      <c r="FY209" s="204"/>
      <c r="FZ209" s="204"/>
      <c r="GA209" s="204"/>
      <c r="GB209" s="204"/>
      <c r="GC209" s="204"/>
      <c r="GD209" s="204"/>
      <c r="GE209" s="204"/>
      <c r="GF209" s="204"/>
      <c r="GG209" s="204"/>
      <c r="GH209" s="204"/>
      <c r="GI209" s="204"/>
      <c r="GJ209" s="204"/>
      <c r="GK209" s="204"/>
      <c r="GL209" s="204"/>
      <c r="GM209" s="204"/>
      <c r="GN209" s="204"/>
      <c r="GO209" s="204"/>
      <c r="GP209" s="204"/>
      <c r="GQ209" s="204"/>
      <c r="GR209" s="204"/>
      <c r="GS209" s="204"/>
      <c r="GT209" s="204"/>
      <c r="GU209" s="204"/>
      <c r="GV209" s="204"/>
      <c r="GW209" s="204"/>
      <c r="GX209" s="204"/>
      <c r="GY209" s="204"/>
      <c r="GZ209" s="204"/>
      <c r="HA209" s="204"/>
      <c r="HB209" s="204"/>
      <c r="HC209" s="204"/>
      <c r="HD209" s="204"/>
      <c r="HE209" s="204"/>
      <c r="HF209" s="204"/>
      <c r="HG209" s="204"/>
      <c r="HH209" s="204"/>
      <c r="HI209" s="204"/>
      <c r="HJ209" s="204"/>
      <c r="HK209" s="204"/>
      <c r="HL209" s="204"/>
      <c r="HM209" s="204"/>
      <c r="HN209" s="204"/>
      <c r="HO209" s="204"/>
      <c r="HP209" s="204"/>
      <c r="HQ209" s="204"/>
      <c r="HR209" s="204"/>
      <c r="HS209" s="204"/>
      <c r="HT209" s="204"/>
      <c r="HU209" s="204"/>
    </row>
    <row r="210" spans="1:229" ht="12" customHeight="1" x14ac:dyDescent="0.25">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8"/>
      <c r="AC210" s="218"/>
      <c r="AD210" s="218"/>
      <c r="AE210" s="218"/>
      <c r="AF210" s="218"/>
      <c r="AG210" s="218"/>
      <c r="AH210" s="218"/>
      <c r="AI210" s="218"/>
      <c r="AJ210" s="218"/>
      <c r="AK210" s="218"/>
      <c r="AL210" s="218"/>
      <c r="AM210" s="218"/>
      <c r="AN210" s="218"/>
      <c r="AO210" s="218"/>
      <c r="AP210" s="218"/>
      <c r="AQ210" s="218"/>
      <c r="AR210" s="218"/>
      <c r="AS210" s="218"/>
      <c r="AT210" s="218"/>
      <c r="AU210" s="218"/>
      <c r="AV210" s="203"/>
      <c r="AW210" s="203"/>
      <c r="AX210" s="203"/>
      <c r="AY210" s="203"/>
      <c r="AZ210" s="203"/>
      <c r="BA210" s="203"/>
      <c r="BB210" s="203"/>
      <c r="BC210" s="203"/>
      <c r="BD210" s="203"/>
      <c r="BE210" s="203"/>
      <c r="BF210" s="203"/>
      <c r="BG210" s="203"/>
      <c r="BH210" s="204"/>
      <c r="BI210" s="204"/>
      <c r="BJ210" s="204"/>
      <c r="BK210" s="204"/>
      <c r="BL210" s="204"/>
      <c r="BM210" s="204"/>
      <c r="BN210" s="204"/>
      <c r="BO210" s="204"/>
      <c r="BP210" s="204"/>
      <c r="BQ210" s="204"/>
      <c r="BR210" s="204"/>
      <c r="BS210" s="204"/>
      <c r="BT210" s="204"/>
      <c r="BU210" s="204"/>
      <c r="BV210" s="204"/>
      <c r="BW210" s="204"/>
      <c r="BX210" s="204"/>
      <c r="BY210" s="204"/>
      <c r="BZ210" s="204"/>
      <c r="CA210" s="204"/>
      <c r="CB210" s="204"/>
      <c r="CC210" s="204"/>
      <c r="CD210" s="204"/>
      <c r="CE210" s="204"/>
      <c r="CF210" s="204"/>
      <c r="CG210" s="204"/>
      <c r="CH210" s="204"/>
      <c r="CI210" s="204"/>
      <c r="CJ210" s="204"/>
      <c r="CK210" s="204"/>
      <c r="CL210" s="204"/>
      <c r="CM210" s="204"/>
      <c r="CN210" s="204"/>
      <c r="CO210" s="204"/>
      <c r="CP210" s="204"/>
      <c r="CQ210" s="204"/>
      <c r="CR210" s="204"/>
      <c r="CS210" s="204"/>
      <c r="CT210" s="204"/>
      <c r="CU210" s="204"/>
      <c r="CV210" s="204"/>
      <c r="CW210" s="204"/>
      <c r="CX210" s="204"/>
      <c r="CY210" s="204"/>
      <c r="CZ210" s="204"/>
      <c r="DA210" s="204"/>
      <c r="DB210" s="204"/>
      <c r="DC210" s="204"/>
      <c r="DD210" s="204"/>
      <c r="DE210" s="204"/>
      <c r="DF210" s="204"/>
      <c r="DG210" s="204"/>
      <c r="DH210" s="204"/>
      <c r="DI210" s="204"/>
      <c r="DJ210" s="204"/>
      <c r="DK210" s="204"/>
      <c r="DL210" s="204"/>
      <c r="DM210" s="204"/>
      <c r="DN210" s="204"/>
      <c r="DO210" s="204"/>
      <c r="DP210" s="204"/>
      <c r="DQ210" s="204"/>
      <c r="DR210" s="204"/>
      <c r="DS210" s="204"/>
      <c r="DT210" s="204"/>
      <c r="DU210" s="204"/>
      <c r="DV210" s="204"/>
      <c r="DW210" s="204"/>
      <c r="DX210" s="204"/>
      <c r="DY210" s="204"/>
      <c r="DZ210" s="204"/>
      <c r="EA210" s="204"/>
      <c r="EB210" s="204"/>
      <c r="EC210" s="204"/>
      <c r="ED210" s="204"/>
      <c r="EE210" s="204"/>
      <c r="EF210" s="204"/>
      <c r="EG210" s="204"/>
      <c r="EH210" s="204"/>
      <c r="EI210" s="204"/>
      <c r="EJ210" s="204"/>
      <c r="EK210" s="204"/>
      <c r="EL210" s="204"/>
      <c r="EM210" s="204"/>
      <c r="EN210" s="204"/>
      <c r="EO210" s="204"/>
      <c r="EP210" s="204"/>
      <c r="EQ210" s="204"/>
      <c r="ER210" s="204"/>
      <c r="ES210" s="204"/>
      <c r="ET210" s="204"/>
      <c r="EU210" s="204"/>
      <c r="EV210" s="204"/>
      <c r="EW210" s="204"/>
      <c r="EX210" s="204"/>
      <c r="EY210" s="204"/>
      <c r="EZ210" s="204"/>
      <c r="FA210" s="204"/>
      <c r="FB210" s="204"/>
      <c r="FC210" s="204"/>
      <c r="FD210" s="204"/>
      <c r="FE210" s="204"/>
      <c r="FF210" s="204"/>
      <c r="FG210" s="204"/>
      <c r="FH210" s="204"/>
      <c r="FI210" s="204"/>
      <c r="FJ210" s="204"/>
      <c r="FK210" s="204"/>
      <c r="FL210" s="204"/>
      <c r="FM210" s="204"/>
      <c r="FN210" s="204"/>
      <c r="FO210" s="204"/>
      <c r="FP210" s="204"/>
      <c r="FQ210" s="204"/>
      <c r="FR210" s="204"/>
      <c r="FS210" s="204"/>
      <c r="FT210" s="204"/>
      <c r="FU210" s="204"/>
      <c r="FV210" s="204"/>
      <c r="FW210" s="204"/>
      <c r="FX210" s="204"/>
      <c r="FY210" s="204"/>
      <c r="FZ210" s="204"/>
      <c r="GA210" s="204"/>
      <c r="GB210" s="204"/>
      <c r="GC210" s="204"/>
      <c r="GD210" s="204"/>
      <c r="GE210" s="204"/>
      <c r="GF210" s="204"/>
      <c r="GG210" s="204"/>
      <c r="GH210" s="204"/>
      <c r="GI210" s="204"/>
      <c r="GJ210" s="204"/>
      <c r="GK210" s="204"/>
      <c r="GL210" s="204"/>
      <c r="GM210" s="204"/>
      <c r="GN210" s="204"/>
      <c r="GO210" s="204"/>
      <c r="GP210" s="204"/>
      <c r="GQ210" s="204"/>
      <c r="GR210" s="204"/>
      <c r="GS210" s="204"/>
      <c r="GT210" s="204"/>
      <c r="GU210" s="204"/>
      <c r="GV210" s="204"/>
      <c r="GW210" s="204"/>
      <c r="GX210" s="204"/>
      <c r="GY210" s="204"/>
      <c r="GZ210" s="204"/>
      <c r="HA210" s="204"/>
      <c r="HB210" s="204"/>
      <c r="HC210" s="204"/>
      <c r="HD210" s="204"/>
      <c r="HE210" s="204"/>
      <c r="HF210" s="204"/>
      <c r="HG210" s="204"/>
      <c r="HH210" s="204"/>
      <c r="HI210" s="204"/>
      <c r="HJ210" s="204"/>
      <c r="HK210" s="204"/>
      <c r="HL210" s="204"/>
      <c r="HM210" s="204"/>
      <c r="HN210" s="204"/>
      <c r="HO210" s="204"/>
      <c r="HP210" s="204"/>
      <c r="HQ210" s="204"/>
      <c r="HR210" s="204"/>
      <c r="HS210" s="204"/>
      <c r="HT210" s="204"/>
      <c r="HU210" s="204"/>
    </row>
    <row r="211" spans="1:229" ht="12" customHeight="1" x14ac:dyDescent="0.25">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8"/>
      <c r="AC211" s="218"/>
      <c r="AD211" s="218"/>
      <c r="AE211" s="218"/>
      <c r="AF211" s="218"/>
      <c r="AG211" s="218"/>
      <c r="AH211" s="218"/>
      <c r="AI211" s="218"/>
      <c r="AJ211" s="218"/>
      <c r="AK211" s="218"/>
      <c r="AL211" s="218"/>
      <c r="AM211" s="218"/>
      <c r="AN211" s="218"/>
      <c r="AO211" s="218"/>
      <c r="AP211" s="218"/>
      <c r="AQ211" s="218"/>
      <c r="AR211" s="218"/>
      <c r="AS211" s="218"/>
      <c r="AT211" s="218"/>
      <c r="AU211" s="218"/>
      <c r="AV211" s="203"/>
      <c r="AW211" s="203"/>
      <c r="AX211" s="203"/>
      <c r="AY211" s="203"/>
      <c r="AZ211" s="203"/>
      <c r="BA211" s="203"/>
      <c r="BB211" s="203"/>
      <c r="BC211" s="203"/>
      <c r="BD211" s="203"/>
      <c r="BE211" s="203"/>
      <c r="BF211" s="203"/>
      <c r="BG211" s="203"/>
      <c r="BH211" s="204"/>
      <c r="BI211" s="204"/>
      <c r="BJ211" s="204"/>
      <c r="BK211" s="204"/>
      <c r="BL211" s="204"/>
      <c r="BM211" s="204"/>
      <c r="BN211" s="204"/>
      <c r="BO211" s="204"/>
      <c r="BP211" s="204"/>
      <c r="BQ211" s="204"/>
      <c r="BR211" s="204"/>
      <c r="BS211" s="204"/>
      <c r="BT211" s="204"/>
      <c r="BU211" s="204"/>
      <c r="BV211" s="204"/>
      <c r="BW211" s="204"/>
      <c r="BX211" s="204"/>
      <c r="BY211" s="204"/>
      <c r="BZ211" s="204"/>
      <c r="CA211" s="204"/>
      <c r="CB211" s="204"/>
      <c r="CC211" s="204"/>
      <c r="CD211" s="204"/>
      <c r="CE211" s="204"/>
      <c r="CF211" s="204"/>
      <c r="CG211" s="204"/>
      <c r="CH211" s="204"/>
      <c r="CI211" s="204"/>
      <c r="CJ211" s="204"/>
      <c r="CK211" s="204"/>
      <c r="CL211" s="204"/>
      <c r="CM211" s="204"/>
      <c r="CN211" s="204"/>
      <c r="CO211" s="204"/>
      <c r="CP211" s="204"/>
      <c r="CQ211" s="204"/>
      <c r="CR211" s="204"/>
      <c r="CS211" s="204"/>
      <c r="CT211" s="204"/>
      <c r="CU211" s="204"/>
      <c r="CV211" s="204"/>
      <c r="CW211" s="204"/>
      <c r="CX211" s="204"/>
      <c r="CY211" s="204"/>
      <c r="CZ211" s="204"/>
      <c r="DA211" s="204"/>
      <c r="DB211" s="204"/>
      <c r="DC211" s="204"/>
      <c r="DD211" s="204"/>
      <c r="DE211" s="204"/>
      <c r="DF211" s="204"/>
      <c r="DG211" s="204"/>
      <c r="DH211" s="204"/>
      <c r="DI211" s="204"/>
      <c r="DJ211" s="204"/>
      <c r="DK211" s="204"/>
      <c r="DL211" s="204"/>
      <c r="DM211" s="204"/>
      <c r="DN211" s="204"/>
      <c r="DO211" s="204"/>
      <c r="DP211" s="204"/>
      <c r="DQ211" s="204"/>
      <c r="DR211" s="204"/>
      <c r="DS211" s="204"/>
      <c r="DT211" s="204"/>
      <c r="DU211" s="204"/>
      <c r="DV211" s="204"/>
      <c r="DW211" s="204"/>
      <c r="DX211" s="204"/>
      <c r="DY211" s="204"/>
      <c r="DZ211" s="204"/>
      <c r="EA211" s="204"/>
      <c r="EB211" s="204"/>
      <c r="EC211" s="204"/>
      <c r="ED211" s="204"/>
      <c r="EE211" s="204"/>
      <c r="EF211" s="204"/>
      <c r="EG211" s="204"/>
      <c r="EH211" s="204"/>
      <c r="EI211" s="204"/>
      <c r="EJ211" s="204"/>
      <c r="EK211" s="204"/>
      <c r="EL211" s="204"/>
      <c r="EM211" s="204"/>
      <c r="EN211" s="204"/>
      <c r="EO211" s="204"/>
      <c r="EP211" s="204"/>
      <c r="EQ211" s="204"/>
      <c r="ER211" s="204"/>
      <c r="ES211" s="204"/>
      <c r="ET211" s="204"/>
      <c r="EU211" s="204"/>
      <c r="EV211" s="204"/>
      <c r="EW211" s="204"/>
      <c r="EX211" s="204"/>
      <c r="EY211" s="204"/>
      <c r="EZ211" s="204"/>
      <c r="FA211" s="204"/>
      <c r="FB211" s="204"/>
      <c r="FC211" s="204"/>
      <c r="FD211" s="204"/>
      <c r="FE211" s="204"/>
      <c r="FF211" s="204"/>
      <c r="FG211" s="204"/>
      <c r="FH211" s="204"/>
      <c r="FI211" s="204"/>
      <c r="FJ211" s="204"/>
      <c r="FK211" s="204"/>
      <c r="FL211" s="204"/>
      <c r="FM211" s="204"/>
      <c r="FN211" s="204"/>
      <c r="FO211" s="204"/>
      <c r="FP211" s="204"/>
      <c r="FQ211" s="204"/>
      <c r="FR211" s="204"/>
      <c r="FS211" s="204"/>
      <c r="FT211" s="204"/>
      <c r="FU211" s="204"/>
      <c r="FV211" s="204"/>
      <c r="FW211" s="204"/>
      <c r="FX211" s="204"/>
      <c r="FY211" s="204"/>
      <c r="FZ211" s="204"/>
      <c r="GA211" s="204"/>
      <c r="GB211" s="204"/>
      <c r="GC211" s="204"/>
      <c r="GD211" s="204"/>
      <c r="GE211" s="204"/>
      <c r="GF211" s="204"/>
      <c r="GG211" s="204"/>
      <c r="GH211" s="204"/>
      <c r="GI211" s="204"/>
      <c r="GJ211" s="204"/>
      <c r="GK211" s="204"/>
      <c r="GL211" s="204"/>
      <c r="GM211" s="204"/>
      <c r="GN211" s="204"/>
      <c r="GO211" s="204"/>
      <c r="GP211" s="204"/>
      <c r="GQ211" s="204"/>
      <c r="GR211" s="204"/>
      <c r="GS211" s="204"/>
      <c r="GT211" s="204"/>
      <c r="GU211" s="204"/>
      <c r="GV211" s="204"/>
      <c r="GW211" s="204"/>
      <c r="GX211" s="204"/>
      <c r="GY211" s="204"/>
      <c r="GZ211" s="204"/>
      <c r="HA211" s="204"/>
      <c r="HB211" s="204"/>
      <c r="HC211" s="204"/>
      <c r="HD211" s="204"/>
      <c r="HE211" s="204"/>
      <c r="HF211" s="204"/>
      <c r="HG211" s="204"/>
      <c r="HH211" s="204"/>
      <c r="HI211" s="204"/>
      <c r="HJ211" s="204"/>
      <c r="HK211" s="204"/>
      <c r="HL211" s="204"/>
      <c r="HM211" s="204"/>
      <c r="HN211" s="204"/>
      <c r="HO211" s="204"/>
      <c r="HP211" s="204"/>
      <c r="HQ211" s="204"/>
      <c r="HR211" s="204"/>
      <c r="HS211" s="204"/>
      <c r="HT211" s="204"/>
      <c r="HU211" s="204"/>
    </row>
    <row r="212" spans="1:229" ht="12" customHeight="1" x14ac:dyDescent="0.25">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8"/>
      <c r="AC212" s="218"/>
      <c r="AD212" s="218"/>
      <c r="AE212" s="218"/>
      <c r="AF212" s="218"/>
      <c r="AG212" s="218"/>
      <c r="AH212" s="218"/>
      <c r="AI212" s="218"/>
      <c r="AJ212" s="218"/>
      <c r="AK212" s="218"/>
      <c r="AL212" s="218"/>
      <c r="AM212" s="218"/>
      <c r="AN212" s="218"/>
      <c r="AO212" s="218"/>
      <c r="AP212" s="218"/>
      <c r="AQ212" s="218"/>
      <c r="AR212" s="218"/>
      <c r="AS212" s="218"/>
      <c r="AT212" s="218"/>
      <c r="AU212" s="218"/>
      <c r="AV212" s="203"/>
      <c r="AW212" s="203"/>
      <c r="AX212" s="203"/>
      <c r="AY212" s="203"/>
      <c r="AZ212" s="203"/>
      <c r="BA212" s="203"/>
      <c r="BB212" s="203"/>
      <c r="BC212" s="203"/>
      <c r="BD212" s="203"/>
      <c r="BE212" s="203"/>
      <c r="BF212" s="203"/>
      <c r="BG212" s="203"/>
      <c r="BH212" s="204"/>
      <c r="BI212" s="204"/>
      <c r="BJ212" s="204"/>
      <c r="BK212" s="204"/>
      <c r="BL212" s="204"/>
      <c r="BM212" s="204"/>
      <c r="BN212" s="204"/>
      <c r="BO212" s="204"/>
      <c r="BP212" s="204"/>
      <c r="BQ212" s="204"/>
      <c r="BR212" s="204"/>
      <c r="BS212" s="204"/>
      <c r="BT212" s="204"/>
      <c r="BU212" s="204"/>
      <c r="BV212" s="204"/>
      <c r="BW212" s="204"/>
      <c r="BX212" s="204"/>
      <c r="BY212" s="204"/>
      <c r="BZ212" s="204"/>
      <c r="CA212" s="204"/>
      <c r="CB212" s="204"/>
      <c r="CC212" s="204"/>
      <c r="CD212" s="204"/>
      <c r="CE212" s="204"/>
      <c r="CF212" s="204"/>
      <c r="CG212" s="204"/>
      <c r="CH212" s="204"/>
      <c r="CI212" s="204"/>
      <c r="CJ212" s="204"/>
      <c r="CK212" s="204"/>
      <c r="CL212" s="204"/>
      <c r="CM212" s="204"/>
      <c r="CN212" s="204"/>
      <c r="CO212" s="204"/>
      <c r="CP212" s="204"/>
      <c r="CQ212" s="204"/>
      <c r="CR212" s="204"/>
      <c r="CS212" s="204"/>
      <c r="CT212" s="204"/>
      <c r="CU212" s="204"/>
      <c r="CV212" s="204"/>
      <c r="CW212" s="204"/>
      <c r="CX212" s="204"/>
      <c r="CY212" s="204"/>
      <c r="CZ212" s="204"/>
      <c r="DA212" s="204"/>
      <c r="DB212" s="204"/>
      <c r="DC212" s="204"/>
      <c r="DD212" s="204"/>
      <c r="DE212" s="204"/>
      <c r="DF212" s="204"/>
      <c r="DG212" s="204"/>
      <c r="DH212" s="204"/>
      <c r="DI212" s="204"/>
      <c r="DJ212" s="204"/>
      <c r="DK212" s="204"/>
      <c r="DL212" s="204"/>
      <c r="DM212" s="204"/>
      <c r="DN212" s="204"/>
      <c r="DO212" s="204"/>
      <c r="DP212" s="204"/>
      <c r="DQ212" s="204"/>
      <c r="DR212" s="204"/>
      <c r="DS212" s="204"/>
      <c r="DT212" s="204"/>
      <c r="DU212" s="204"/>
      <c r="DV212" s="204"/>
      <c r="DW212" s="204"/>
      <c r="DX212" s="204"/>
      <c r="DY212" s="204"/>
      <c r="DZ212" s="204"/>
      <c r="EA212" s="204"/>
      <c r="EB212" s="204"/>
      <c r="EC212" s="204"/>
      <c r="ED212" s="204"/>
      <c r="EE212" s="204"/>
      <c r="EF212" s="204"/>
      <c r="EG212" s="204"/>
      <c r="EH212" s="204"/>
      <c r="EI212" s="204"/>
      <c r="EJ212" s="204"/>
      <c r="EK212" s="204"/>
      <c r="EL212" s="204"/>
      <c r="EM212" s="204"/>
      <c r="EN212" s="204"/>
      <c r="EO212" s="204"/>
      <c r="EP212" s="204"/>
      <c r="EQ212" s="204"/>
      <c r="ER212" s="204"/>
      <c r="ES212" s="204"/>
      <c r="ET212" s="204"/>
      <c r="EU212" s="204"/>
      <c r="EV212" s="204"/>
      <c r="EW212" s="204"/>
      <c r="EX212" s="204"/>
      <c r="EY212" s="204"/>
      <c r="EZ212" s="204"/>
      <c r="FA212" s="204"/>
      <c r="FB212" s="204"/>
      <c r="FC212" s="204"/>
      <c r="FD212" s="204"/>
      <c r="FE212" s="204"/>
      <c r="FF212" s="204"/>
      <c r="FG212" s="204"/>
      <c r="FH212" s="204"/>
      <c r="FI212" s="204"/>
      <c r="FJ212" s="204"/>
      <c r="FK212" s="204"/>
      <c r="FL212" s="204"/>
      <c r="FM212" s="204"/>
      <c r="FN212" s="204"/>
      <c r="FO212" s="204"/>
      <c r="FP212" s="204"/>
      <c r="FQ212" s="204"/>
      <c r="FR212" s="204"/>
      <c r="FS212" s="204"/>
      <c r="FT212" s="204"/>
      <c r="FU212" s="204"/>
      <c r="FV212" s="204"/>
      <c r="FW212" s="204"/>
      <c r="FX212" s="204"/>
      <c r="FY212" s="204"/>
      <c r="FZ212" s="204"/>
      <c r="GA212" s="204"/>
      <c r="GB212" s="204"/>
      <c r="GC212" s="204"/>
      <c r="GD212" s="204"/>
      <c r="GE212" s="204"/>
      <c r="GF212" s="204"/>
      <c r="GG212" s="204"/>
      <c r="GH212" s="204"/>
      <c r="GI212" s="204"/>
      <c r="GJ212" s="204"/>
      <c r="GK212" s="204"/>
      <c r="GL212" s="204"/>
      <c r="GM212" s="204"/>
      <c r="GN212" s="204"/>
      <c r="GO212" s="204"/>
      <c r="GP212" s="204"/>
      <c r="GQ212" s="204"/>
      <c r="GR212" s="204"/>
      <c r="GS212" s="204"/>
      <c r="GT212" s="204"/>
      <c r="GU212" s="204"/>
      <c r="GV212" s="204"/>
      <c r="GW212" s="204"/>
      <c r="GX212" s="204"/>
      <c r="GY212" s="204"/>
      <c r="GZ212" s="204"/>
      <c r="HA212" s="204"/>
      <c r="HB212" s="204"/>
      <c r="HC212" s="204"/>
      <c r="HD212" s="204"/>
      <c r="HE212" s="204"/>
      <c r="HF212" s="204"/>
      <c r="HG212" s="204"/>
      <c r="HH212" s="204"/>
      <c r="HI212" s="204"/>
      <c r="HJ212" s="204"/>
      <c r="HK212" s="204"/>
      <c r="HL212" s="204"/>
      <c r="HM212" s="204"/>
      <c r="HN212" s="204"/>
      <c r="HO212" s="204"/>
      <c r="HP212" s="204"/>
      <c r="HQ212" s="204"/>
      <c r="HR212" s="204"/>
      <c r="HS212" s="204"/>
      <c r="HT212" s="204"/>
      <c r="HU212" s="204"/>
    </row>
    <row r="213" spans="1:229" ht="12" customHeight="1" x14ac:dyDescent="0.25">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8"/>
      <c r="AC213" s="218"/>
      <c r="AD213" s="218"/>
      <c r="AE213" s="218"/>
      <c r="AF213" s="218"/>
      <c r="AG213" s="218"/>
      <c r="AH213" s="218"/>
      <c r="AI213" s="218"/>
      <c r="AJ213" s="218"/>
      <c r="AK213" s="218"/>
      <c r="AL213" s="218"/>
      <c r="AM213" s="218"/>
      <c r="AN213" s="218"/>
      <c r="AO213" s="218"/>
      <c r="AP213" s="218"/>
      <c r="AQ213" s="218"/>
      <c r="AR213" s="218"/>
      <c r="AS213" s="218"/>
      <c r="AT213" s="218"/>
      <c r="AU213" s="218"/>
      <c r="AV213" s="203"/>
      <c r="AW213" s="203"/>
      <c r="AX213" s="203"/>
      <c r="AY213" s="203"/>
      <c r="AZ213" s="203"/>
      <c r="BA213" s="203"/>
      <c r="BB213" s="203"/>
      <c r="BC213" s="203"/>
      <c r="BD213" s="203"/>
      <c r="BE213" s="203"/>
      <c r="BF213" s="203"/>
      <c r="BG213" s="203"/>
      <c r="BH213" s="204"/>
      <c r="BI213" s="204"/>
      <c r="BJ213" s="204"/>
      <c r="BK213" s="204"/>
      <c r="BL213" s="204"/>
      <c r="BM213" s="204"/>
      <c r="BN213" s="204"/>
      <c r="BO213" s="204"/>
      <c r="BP213" s="204"/>
      <c r="BQ213" s="204"/>
      <c r="BR213" s="204"/>
      <c r="BS213" s="204"/>
      <c r="BT213" s="204"/>
      <c r="BU213" s="204"/>
      <c r="BV213" s="204"/>
      <c r="BW213" s="204"/>
      <c r="BX213" s="204"/>
      <c r="BY213" s="204"/>
      <c r="BZ213" s="204"/>
      <c r="CA213" s="204"/>
      <c r="CB213" s="204"/>
      <c r="CC213" s="204"/>
      <c r="CD213" s="204"/>
      <c r="CE213" s="204"/>
      <c r="CF213" s="204"/>
      <c r="CG213" s="204"/>
      <c r="CH213" s="204"/>
      <c r="CI213" s="204"/>
      <c r="CJ213" s="204"/>
      <c r="CK213" s="204"/>
      <c r="CL213" s="204"/>
      <c r="CM213" s="204"/>
      <c r="CN213" s="204"/>
      <c r="CO213" s="204"/>
      <c r="CP213" s="204"/>
      <c r="CQ213" s="204"/>
      <c r="CR213" s="204"/>
      <c r="CS213" s="204"/>
      <c r="CT213" s="204"/>
      <c r="CU213" s="204"/>
      <c r="CV213" s="204"/>
      <c r="CW213" s="204"/>
      <c r="CX213" s="204"/>
      <c r="CY213" s="204"/>
      <c r="CZ213" s="204"/>
      <c r="DA213" s="204"/>
      <c r="DB213" s="204"/>
      <c r="DC213" s="204"/>
      <c r="DD213" s="204"/>
      <c r="DE213" s="204"/>
      <c r="DF213" s="204"/>
      <c r="DG213" s="204"/>
      <c r="DH213" s="204"/>
      <c r="DI213" s="204"/>
      <c r="DJ213" s="204"/>
      <c r="DK213" s="204"/>
      <c r="DL213" s="204"/>
      <c r="DM213" s="204"/>
      <c r="DN213" s="204"/>
      <c r="DO213" s="204"/>
      <c r="DP213" s="204"/>
      <c r="DQ213" s="204"/>
      <c r="DR213" s="204"/>
      <c r="DS213" s="204"/>
      <c r="DT213" s="204"/>
      <c r="DU213" s="204"/>
      <c r="DV213" s="204"/>
      <c r="DW213" s="204"/>
      <c r="DX213" s="204"/>
      <c r="DY213" s="204"/>
      <c r="DZ213" s="204"/>
      <c r="EA213" s="204"/>
      <c r="EB213" s="204"/>
      <c r="EC213" s="204"/>
      <c r="ED213" s="204"/>
      <c r="EE213" s="204"/>
      <c r="EF213" s="204"/>
      <c r="EG213" s="204"/>
      <c r="EH213" s="204"/>
      <c r="EI213" s="204"/>
      <c r="EJ213" s="204"/>
      <c r="EK213" s="204"/>
      <c r="EL213" s="204"/>
      <c r="EM213" s="204"/>
      <c r="EN213" s="204"/>
      <c r="EO213" s="204"/>
      <c r="EP213" s="204"/>
      <c r="EQ213" s="204"/>
      <c r="ER213" s="204"/>
      <c r="ES213" s="204"/>
      <c r="ET213" s="204"/>
      <c r="EU213" s="204"/>
      <c r="EV213" s="204"/>
      <c r="EW213" s="204"/>
      <c r="EX213" s="204"/>
      <c r="EY213" s="204"/>
      <c r="EZ213" s="204"/>
      <c r="FA213" s="204"/>
      <c r="FB213" s="204"/>
      <c r="FC213" s="204"/>
      <c r="FD213" s="204"/>
      <c r="FE213" s="204"/>
      <c r="FF213" s="204"/>
      <c r="FG213" s="204"/>
      <c r="FH213" s="204"/>
      <c r="FI213" s="204"/>
      <c r="FJ213" s="204"/>
      <c r="FK213" s="204"/>
      <c r="FL213" s="204"/>
      <c r="FM213" s="204"/>
      <c r="FN213" s="204"/>
      <c r="FO213" s="204"/>
      <c r="FP213" s="204"/>
      <c r="FQ213" s="204"/>
      <c r="FR213" s="204"/>
      <c r="FS213" s="204"/>
      <c r="FT213" s="204"/>
      <c r="FU213" s="204"/>
      <c r="FV213" s="204"/>
      <c r="FW213" s="204"/>
      <c r="FX213" s="204"/>
      <c r="FY213" s="204"/>
      <c r="FZ213" s="204"/>
      <c r="GA213" s="204"/>
      <c r="GB213" s="204"/>
      <c r="GC213" s="204"/>
      <c r="GD213" s="204"/>
      <c r="GE213" s="204"/>
      <c r="GF213" s="204"/>
      <c r="GG213" s="204"/>
      <c r="GH213" s="204"/>
      <c r="GI213" s="204"/>
      <c r="GJ213" s="204"/>
      <c r="GK213" s="204"/>
      <c r="GL213" s="204"/>
      <c r="GM213" s="204"/>
      <c r="GN213" s="204"/>
      <c r="GO213" s="204"/>
      <c r="GP213" s="204"/>
      <c r="GQ213" s="204"/>
      <c r="GR213" s="204"/>
      <c r="GS213" s="204"/>
      <c r="GT213" s="204"/>
      <c r="GU213" s="204"/>
      <c r="GV213" s="204"/>
      <c r="GW213" s="204"/>
      <c r="GX213" s="204"/>
      <c r="GY213" s="204"/>
      <c r="GZ213" s="204"/>
      <c r="HA213" s="204"/>
      <c r="HB213" s="204"/>
      <c r="HC213" s="204"/>
      <c r="HD213" s="204"/>
      <c r="HE213" s="204"/>
      <c r="HF213" s="204"/>
      <c r="HG213" s="204"/>
      <c r="HH213" s="204"/>
      <c r="HI213" s="204"/>
      <c r="HJ213" s="204"/>
      <c r="HK213" s="204"/>
      <c r="HL213" s="204"/>
      <c r="HM213" s="204"/>
      <c r="HN213" s="204"/>
      <c r="HO213" s="204"/>
      <c r="HP213" s="204"/>
      <c r="HQ213" s="204"/>
      <c r="HR213" s="204"/>
      <c r="HS213" s="204"/>
      <c r="HT213" s="204"/>
      <c r="HU213" s="204"/>
    </row>
    <row r="214" spans="1:229" ht="12" customHeight="1" x14ac:dyDescent="0.25">
      <c r="A214" s="218"/>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c r="AA214" s="218"/>
      <c r="AB214" s="218"/>
      <c r="AC214" s="218"/>
      <c r="AD214" s="218"/>
      <c r="AE214" s="218"/>
      <c r="AF214" s="218"/>
      <c r="AG214" s="218"/>
      <c r="AH214" s="218"/>
      <c r="AI214" s="218"/>
      <c r="AJ214" s="218"/>
      <c r="AK214" s="218"/>
      <c r="AL214" s="218"/>
      <c r="AM214" s="218"/>
      <c r="AN214" s="218"/>
      <c r="AO214" s="218"/>
      <c r="AP214" s="218"/>
      <c r="AQ214" s="218"/>
      <c r="AR214" s="218"/>
      <c r="AS214" s="218"/>
      <c r="AT214" s="218"/>
      <c r="AU214" s="218"/>
      <c r="AV214" s="203"/>
      <c r="AW214" s="203"/>
      <c r="AX214" s="203"/>
      <c r="AY214" s="203"/>
      <c r="AZ214" s="203"/>
      <c r="BA214" s="203"/>
      <c r="BB214" s="203"/>
      <c r="BC214" s="203"/>
      <c r="BD214" s="203"/>
      <c r="BE214" s="203"/>
      <c r="BF214" s="203"/>
      <c r="BG214" s="203"/>
      <c r="BH214" s="204"/>
      <c r="BI214" s="204"/>
      <c r="BJ214" s="204"/>
      <c r="BK214" s="204"/>
      <c r="BL214" s="204"/>
      <c r="BM214" s="204"/>
      <c r="BN214" s="204"/>
      <c r="BO214" s="204"/>
      <c r="BP214" s="204"/>
      <c r="BQ214" s="204"/>
      <c r="BR214" s="204"/>
      <c r="BS214" s="204"/>
      <c r="BT214" s="204"/>
      <c r="BU214" s="204"/>
      <c r="BV214" s="204"/>
      <c r="BW214" s="204"/>
      <c r="BX214" s="204"/>
      <c r="BY214" s="204"/>
      <c r="BZ214" s="204"/>
      <c r="CA214" s="204"/>
      <c r="CB214" s="204"/>
      <c r="CC214" s="204"/>
      <c r="CD214" s="204"/>
      <c r="CE214" s="204"/>
      <c r="CF214" s="204"/>
      <c r="CG214" s="204"/>
      <c r="CH214" s="204"/>
      <c r="CI214" s="204"/>
      <c r="CJ214" s="204"/>
      <c r="CK214" s="204"/>
      <c r="CL214" s="204"/>
      <c r="CM214" s="204"/>
      <c r="CN214" s="204"/>
      <c r="CO214" s="204"/>
      <c r="CP214" s="204"/>
      <c r="CQ214" s="204"/>
      <c r="CR214" s="204"/>
      <c r="CS214" s="204"/>
      <c r="CT214" s="204"/>
      <c r="CU214" s="204"/>
      <c r="CV214" s="204"/>
      <c r="CW214" s="204"/>
      <c r="CX214" s="204"/>
      <c r="CY214" s="204"/>
      <c r="CZ214" s="204"/>
      <c r="DA214" s="204"/>
      <c r="DB214" s="204"/>
      <c r="DC214" s="204"/>
      <c r="DD214" s="204"/>
      <c r="DE214" s="204"/>
      <c r="DF214" s="204"/>
      <c r="DG214" s="204"/>
      <c r="DH214" s="204"/>
      <c r="DI214" s="204"/>
      <c r="DJ214" s="204"/>
      <c r="DK214" s="204"/>
      <c r="DL214" s="204"/>
      <c r="DM214" s="204"/>
      <c r="DN214" s="204"/>
      <c r="DO214" s="204"/>
      <c r="DP214" s="204"/>
      <c r="DQ214" s="204"/>
      <c r="DR214" s="204"/>
      <c r="DS214" s="204"/>
      <c r="DT214" s="204"/>
      <c r="DU214" s="204"/>
      <c r="DV214" s="204"/>
      <c r="DW214" s="204"/>
      <c r="DX214" s="204"/>
      <c r="DY214" s="204"/>
      <c r="DZ214" s="204"/>
      <c r="EA214" s="204"/>
      <c r="EB214" s="204"/>
      <c r="EC214" s="204"/>
      <c r="ED214" s="204"/>
      <c r="EE214" s="204"/>
      <c r="EF214" s="204"/>
      <c r="EG214" s="204"/>
      <c r="EH214" s="204"/>
      <c r="EI214" s="204"/>
      <c r="EJ214" s="204"/>
      <c r="EK214" s="204"/>
      <c r="EL214" s="204"/>
      <c r="EM214" s="204"/>
      <c r="EN214" s="204"/>
      <c r="EO214" s="204"/>
      <c r="EP214" s="204"/>
      <c r="EQ214" s="204"/>
      <c r="ER214" s="204"/>
      <c r="ES214" s="204"/>
      <c r="ET214" s="204"/>
      <c r="EU214" s="204"/>
      <c r="EV214" s="204"/>
      <c r="EW214" s="204"/>
      <c r="EX214" s="204"/>
      <c r="EY214" s="204"/>
      <c r="EZ214" s="204"/>
      <c r="FA214" s="204"/>
      <c r="FB214" s="204"/>
      <c r="FC214" s="204"/>
      <c r="FD214" s="204"/>
      <c r="FE214" s="204"/>
      <c r="FF214" s="204"/>
      <c r="FG214" s="204"/>
      <c r="FH214" s="204"/>
      <c r="FI214" s="204"/>
      <c r="FJ214" s="204"/>
      <c r="FK214" s="204"/>
      <c r="FL214" s="204"/>
      <c r="FM214" s="204"/>
      <c r="FN214" s="204"/>
      <c r="FO214" s="204"/>
      <c r="FP214" s="204"/>
      <c r="FQ214" s="204"/>
      <c r="FR214" s="204"/>
      <c r="FS214" s="204"/>
      <c r="FT214" s="204"/>
      <c r="FU214" s="204"/>
      <c r="FV214" s="204"/>
      <c r="FW214" s="204"/>
      <c r="FX214" s="204"/>
      <c r="FY214" s="204"/>
      <c r="FZ214" s="204"/>
      <c r="GA214" s="204"/>
      <c r="GB214" s="204"/>
      <c r="GC214" s="204"/>
      <c r="GD214" s="204"/>
      <c r="GE214" s="204"/>
      <c r="GF214" s="204"/>
      <c r="GG214" s="204"/>
      <c r="GH214" s="204"/>
      <c r="GI214" s="204"/>
      <c r="GJ214" s="204"/>
      <c r="GK214" s="204"/>
      <c r="GL214" s="204"/>
      <c r="GM214" s="204"/>
      <c r="GN214" s="204"/>
      <c r="GO214" s="204"/>
      <c r="GP214" s="204"/>
      <c r="GQ214" s="204"/>
      <c r="GR214" s="204"/>
      <c r="GS214" s="204"/>
      <c r="GT214" s="204"/>
      <c r="GU214" s="204"/>
      <c r="GV214" s="204"/>
      <c r="GW214" s="204"/>
      <c r="GX214" s="204"/>
      <c r="GY214" s="204"/>
      <c r="GZ214" s="204"/>
      <c r="HA214" s="204"/>
      <c r="HB214" s="204"/>
      <c r="HC214" s="204"/>
      <c r="HD214" s="204"/>
      <c r="HE214" s="204"/>
      <c r="HF214" s="204"/>
      <c r="HG214" s="204"/>
      <c r="HH214" s="204"/>
      <c r="HI214" s="204"/>
      <c r="HJ214" s="204"/>
      <c r="HK214" s="204"/>
      <c r="HL214" s="204"/>
      <c r="HM214" s="204"/>
      <c r="HN214" s="204"/>
      <c r="HO214" s="204"/>
      <c r="HP214" s="204"/>
      <c r="HQ214" s="204"/>
      <c r="HR214" s="204"/>
      <c r="HS214" s="204"/>
      <c r="HT214" s="204"/>
      <c r="HU214" s="204"/>
    </row>
    <row r="215" spans="1:229" ht="12" customHeight="1" x14ac:dyDescent="0.25">
      <c r="A215" s="218"/>
      <c r="B215" s="218"/>
      <c r="C215" s="218"/>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c r="AA215" s="218"/>
      <c r="AB215" s="218"/>
      <c r="AC215" s="218"/>
      <c r="AD215" s="218"/>
      <c r="AE215" s="218"/>
      <c r="AF215" s="218"/>
      <c r="AG215" s="218"/>
      <c r="AH215" s="218"/>
      <c r="AI215" s="218"/>
      <c r="AJ215" s="218"/>
      <c r="AK215" s="218"/>
      <c r="AL215" s="218"/>
      <c r="AM215" s="218"/>
      <c r="AN215" s="218"/>
      <c r="AO215" s="218"/>
      <c r="AP215" s="218"/>
      <c r="AQ215" s="218"/>
      <c r="AR215" s="218"/>
      <c r="AS215" s="218"/>
      <c r="AT215" s="218"/>
      <c r="AU215" s="218"/>
      <c r="AV215" s="203"/>
      <c r="AW215" s="203"/>
      <c r="AX215" s="203"/>
      <c r="AY215" s="203"/>
      <c r="AZ215" s="203"/>
      <c r="BA215" s="203"/>
      <c r="BB215" s="203"/>
      <c r="BC215" s="203"/>
      <c r="BD215" s="203"/>
      <c r="BE215" s="203"/>
      <c r="BF215" s="203"/>
      <c r="BG215" s="203"/>
      <c r="BH215" s="204"/>
      <c r="BI215" s="204"/>
      <c r="BJ215" s="204"/>
      <c r="BK215" s="204"/>
      <c r="BL215" s="204"/>
      <c r="BM215" s="204"/>
      <c r="BN215" s="204"/>
      <c r="BO215" s="204"/>
      <c r="BP215" s="204"/>
      <c r="BQ215" s="204"/>
      <c r="BR215" s="204"/>
      <c r="BS215" s="204"/>
      <c r="BT215" s="204"/>
      <c r="BU215" s="204"/>
      <c r="BV215" s="204"/>
      <c r="BW215" s="204"/>
      <c r="BX215" s="204"/>
      <c r="BY215" s="204"/>
      <c r="BZ215" s="204"/>
      <c r="CA215" s="204"/>
      <c r="CB215" s="204"/>
      <c r="CC215" s="204"/>
      <c r="CD215" s="204"/>
      <c r="CE215" s="204"/>
      <c r="CF215" s="204"/>
      <c r="CG215" s="204"/>
      <c r="CH215" s="204"/>
      <c r="CI215" s="204"/>
      <c r="CJ215" s="204"/>
      <c r="CK215" s="204"/>
      <c r="CL215" s="204"/>
      <c r="CM215" s="204"/>
      <c r="CN215" s="204"/>
      <c r="CO215" s="204"/>
      <c r="CP215" s="204"/>
      <c r="CQ215" s="204"/>
      <c r="CR215" s="204"/>
      <c r="CS215" s="204"/>
      <c r="CT215" s="204"/>
      <c r="CU215" s="204"/>
      <c r="CV215" s="204"/>
      <c r="CW215" s="204"/>
      <c r="CX215" s="204"/>
      <c r="CY215" s="204"/>
      <c r="CZ215" s="204"/>
      <c r="DA215" s="204"/>
      <c r="DB215" s="204"/>
      <c r="DC215" s="204"/>
      <c r="DD215" s="204"/>
      <c r="DE215" s="204"/>
      <c r="DF215" s="204"/>
      <c r="DG215" s="204"/>
      <c r="DH215" s="204"/>
      <c r="DI215" s="204"/>
      <c r="DJ215" s="204"/>
      <c r="DK215" s="204"/>
      <c r="DL215" s="204"/>
      <c r="DM215" s="204"/>
      <c r="DN215" s="204"/>
      <c r="DO215" s="204"/>
      <c r="DP215" s="204"/>
      <c r="DQ215" s="204"/>
      <c r="DR215" s="204"/>
      <c r="DS215" s="204"/>
      <c r="DT215" s="204"/>
      <c r="DU215" s="204"/>
      <c r="DV215" s="204"/>
      <c r="DW215" s="204"/>
      <c r="DX215" s="204"/>
      <c r="DY215" s="204"/>
      <c r="DZ215" s="204"/>
      <c r="EA215" s="204"/>
      <c r="EB215" s="204"/>
      <c r="EC215" s="204"/>
      <c r="ED215" s="204"/>
      <c r="EE215" s="204"/>
      <c r="EF215" s="204"/>
      <c r="EG215" s="204"/>
      <c r="EH215" s="204"/>
      <c r="EI215" s="204"/>
      <c r="EJ215" s="204"/>
      <c r="EK215" s="204"/>
      <c r="EL215" s="204"/>
      <c r="EM215" s="204"/>
      <c r="EN215" s="204"/>
      <c r="EO215" s="204"/>
      <c r="EP215" s="204"/>
      <c r="EQ215" s="204"/>
      <c r="ER215" s="204"/>
      <c r="ES215" s="204"/>
      <c r="ET215" s="204"/>
      <c r="EU215" s="204"/>
      <c r="EV215" s="204"/>
      <c r="EW215" s="204"/>
      <c r="EX215" s="204"/>
      <c r="EY215" s="204"/>
      <c r="EZ215" s="204"/>
      <c r="FA215" s="204"/>
      <c r="FB215" s="204"/>
      <c r="FC215" s="204"/>
      <c r="FD215" s="204"/>
      <c r="FE215" s="204"/>
      <c r="FF215" s="204"/>
      <c r="FG215" s="204"/>
      <c r="FH215" s="204"/>
      <c r="FI215" s="204"/>
      <c r="FJ215" s="204"/>
      <c r="FK215" s="204"/>
      <c r="FL215" s="204"/>
      <c r="FM215" s="204"/>
      <c r="FN215" s="204"/>
      <c r="FO215" s="204"/>
      <c r="FP215" s="204"/>
      <c r="FQ215" s="204"/>
      <c r="FR215" s="204"/>
      <c r="FS215" s="204"/>
      <c r="FT215" s="204"/>
      <c r="FU215" s="204"/>
      <c r="FV215" s="204"/>
      <c r="FW215" s="204"/>
      <c r="FX215" s="204"/>
      <c r="FY215" s="204"/>
      <c r="FZ215" s="204"/>
      <c r="GA215" s="204"/>
      <c r="GB215" s="204"/>
      <c r="GC215" s="204"/>
      <c r="GD215" s="204"/>
      <c r="GE215" s="204"/>
      <c r="GF215" s="204"/>
      <c r="GG215" s="204"/>
      <c r="GH215" s="204"/>
      <c r="GI215" s="204"/>
      <c r="GJ215" s="204"/>
      <c r="GK215" s="204"/>
      <c r="GL215" s="204"/>
      <c r="GM215" s="204"/>
      <c r="GN215" s="204"/>
      <c r="GO215" s="204"/>
      <c r="GP215" s="204"/>
      <c r="GQ215" s="204"/>
      <c r="GR215" s="204"/>
      <c r="GS215" s="204"/>
      <c r="GT215" s="204"/>
      <c r="GU215" s="204"/>
      <c r="GV215" s="204"/>
      <c r="GW215" s="204"/>
      <c r="GX215" s="204"/>
      <c r="GY215" s="204"/>
      <c r="GZ215" s="204"/>
      <c r="HA215" s="204"/>
      <c r="HB215" s="204"/>
      <c r="HC215" s="204"/>
      <c r="HD215" s="204"/>
      <c r="HE215" s="204"/>
      <c r="HF215" s="204"/>
      <c r="HG215" s="204"/>
      <c r="HH215" s="204"/>
      <c r="HI215" s="204"/>
      <c r="HJ215" s="204"/>
      <c r="HK215" s="204"/>
      <c r="HL215" s="204"/>
      <c r="HM215" s="204"/>
      <c r="HN215" s="204"/>
      <c r="HO215" s="204"/>
      <c r="HP215" s="204"/>
      <c r="HQ215" s="204"/>
      <c r="HR215" s="204"/>
      <c r="HS215" s="204"/>
      <c r="HT215" s="204"/>
      <c r="HU215" s="204"/>
    </row>
    <row r="216" spans="1:229" ht="12" customHeight="1" x14ac:dyDescent="0.25">
      <c r="A216" s="218"/>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c r="AA216" s="218"/>
      <c r="AB216" s="218"/>
      <c r="AC216" s="218"/>
      <c r="AD216" s="218"/>
      <c r="AE216" s="218"/>
      <c r="AF216" s="218"/>
      <c r="AG216" s="218"/>
      <c r="AH216" s="218"/>
      <c r="AI216" s="218"/>
      <c r="AJ216" s="218"/>
      <c r="AK216" s="218"/>
      <c r="AL216" s="218"/>
      <c r="AM216" s="218"/>
      <c r="AN216" s="218"/>
      <c r="AO216" s="218"/>
      <c r="AP216" s="218"/>
      <c r="AQ216" s="218"/>
      <c r="AR216" s="218"/>
      <c r="AS216" s="218"/>
      <c r="AT216" s="218"/>
      <c r="AU216" s="218"/>
      <c r="AV216" s="203"/>
      <c r="AW216" s="203"/>
      <c r="AX216" s="203"/>
      <c r="AY216" s="203"/>
      <c r="AZ216" s="203"/>
      <c r="BA216" s="203"/>
      <c r="BB216" s="203"/>
      <c r="BC216" s="203"/>
      <c r="BD216" s="203"/>
      <c r="BE216" s="203"/>
      <c r="BF216" s="203"/>
      <c r="BG216" s="203"/>
      <c r="BH216" s="204"/>
      <c r="BI216" s="204"/>
      <c r="BJ216" s="204"/>
      <c r="BK216" s="204"/>
      <c r="BL216" s="204"/>
      <c r="BM216" s="204"/>
      <c r="BN216" s="204"/>
      <c r="BO216" s="204"/>
      <c r="BP216" s="204"/>
      <c r="BQ216" s="204"/>
      <c r="BR216" s="204"/>
      <c r="BS216" s="204"/>
      <c r="BT216" s="204"/>
      <c r="BU216" s="204"/>
      <c r="BV216" s="204"/>
      <c r="BW216" s="204"/>
      <c r="BX216" s="204"/>
      <c r="BY216" s="204"/>
      <c r="BZ216" s="204"/>
      <c r="CA216" s="204"/>
      <c r="CB216" s="204"/>
      <c r="CC216" s="204"/>
      <c r="CD216" s="204"/>
      <c r="CE216" s="204"/>
      <c r="CF216" s="204"/>
      <c r="CG216" s="204"/>
      <c r="CH216" s="204"/>
      <c r="CI216" s="204"/>
      <c r="CJ216" s="204"/>
      <c r="CK216" s="204"/>
      <c r="CL216" s="204"/>
      <c r="CM216" s="204"/>
      <c r="CN216" s="204"/>
      <c r="CO216" s="204"/>
      <c r="CP216" s="204"/>
      <c r="CQ216" s="204"/>
      <c r="CR216" s="204"/>
      <c r="CS216" s="204"/>
      <c r="CT216" s="204"/>
      <c r="CU216" s="204"/>
      <c r="CV216" s="204"/>
      <c r="CW216" s="204"/>
      <c r="CX216" s="204"/>
      <c r="CY216" s="204"/>
      <c r="CZ216" s="204"/>
      <c r="DA216" s="204"/>
      <c r="DB216" s="204"/>
      <c r="DC216" s="204"/>
      <c r="DD216" s="204"/>
      <c r="DE216" s="204"/>
      <c r="DF216" s="204"/>
      <c r="DG216" s="204"/>
      <c r="DH216" s="204"/>
      <c r="DI216" s="204"/>
      <c r="DJ216" s="204"/>
      <c r="DK216" s="204"/>
      <c r="DL216" s="204"/>
      <c r="DM216" s="204"/>
      <c r="DN216" s="204"/>
      <c r="DO216" s="204"/>
      <c r="DP216" s="204"/>
      <c r="DQ216" s="204"/>
      <c r="DR216" s="204"/>
      <c r="DS216" s="204"/>
      <c r="DT216" s="204"/>
      <c r="DU216" s="204"/>
      <c r="DV216" s="204"/>
      <c r="DW216" s="204"/>
      <c r="DX216" s="204"/>
      <c r="DY216" s="204"/>
      <c r="DZ216" s="204"/>
      <c r="EA216" s="204"/>
      <c r="EB216" s="204"/>
      <c r="EC216" s="204"/>
      <c r="ED216" s="204"/>
      <c r="EE216" s="204"/>
      <c r="EF216" s="204"/>
      <c r="EG216" s="204"/>
      <c r="EH216" s="204"/>
      <c r="EI216" s="204"/>
      <c r="EJ216" s="204"/>
      <c r="EK216" s="204"/>
      <c r="EL216" s="204"/>
      <c r="EM216" s="204"/>
      <c r="EN216" s="204"/>
      <c r="EO216" s="204"/>
      <c r="EP216" s="204"/>
      <c r="EQ216" s="204"/>
      <c r="ER216" s="204"/>
      <c r="ES216" s="204"/>
      <c r="ET216" s="204"/>
      <c r="EU216" s="204"/>
      <c r="EV216" s="204"/>
      <c r="EW216" s="204"/>
      <c r="EX216" s="204"/>
      <c r="EY216" s="204"/>
      <c r="EZ216" s="204"/>
      <c r="FA216" s="204"/>
      <c r="FB216" s="204"/>
      <c r="FC216" s="204"/>
      <c r="FD216" s="204"/>
      <c r="FE216" s="204"/>
      <c r="FF216" s="204"/>
      <c r="FG216" s="204"/>
      <c r="FH216" s="204"/>
      <c r="FI216" s="204"/>
      <c r="FJ216" s="204"/>
      <c r="FK216" s="204"/>
      <c r="FL216" s="204"/>
      <c r="FM216" s="204"/>
      <c r="FN216" s="204"/>
      <c r="FO216" s="204"/>
      <c r="FP216" s="204"/>
      <c r="FQ216" s="204"/>
      <c r="FR216" s="204"/>
      <c r="FS216" s="204"/>
      <c r="FT216" s="204"/>
      <c r="FU216" s="204"/>
      <c r="FV216" s="204"/>
      <c r="FW216" s="204"/>
      <c r="FX216" s="204"/>
      <c r="FY216" s="204"/>
      <c r="FZ216" s="204"/>
      <c r="GA216" s="204"/>
      <c r="GB216" s="204"/>
      <c r="GC216" s="204"/>
      <c r="GD216" s="204"/>
      <c r="GE216" s="204"/>
      <c r="GF216" s="204"/>
      <c r="GG216" s="204"/>
      <c r="GH216" s="204"/>
      <c r="GI216" s="204"/>
      <c r="GJ216" s="204"/>
      <c r="GK216" s="204"/>
      <c r="GL216" s="204"/>
      <c r="GM216" s="204"/>
      <c r="GN216" s="204"/>
      <c r="GO216" s="204"/>
      <c r="GP216" s="204"/>
      <c r="GQ216" s="204"/>
      <c r="GR216" s="204"/>
      <c r="GS216" s="204"/>
      <c r="GT216" s="204"/>
      <c r="GU216" s="204"/>
      <c r="GV216" s="204"/>
      <c r="GW216" s="204"/>
      <c r="GX216" s="204"/>
      <c r="GY216" s="204"/>
      <c r="GZ216" s="204"/>
      <c r="HA216" s="204"/>
      <c r="HB216" s="204"/>
      <c r="HC216" s="204"/>
      <c r="HD216" s="204"/>
      <c r="HE216" s="204"/>
      <c r="HF216" s="204"/>
      <c r="HG216" s="204"/>
      <c r="HH216" s="204"/>
      <c r="HI216" s="204"/>
      <c r="HJ216" s="204"/>
      <c r="HK216" s="204"/>
      <c r="HL216" s="204"/>
      <c r="HM216" s="204"/>
      <c r="HN216" s="204"/>
      <c r="HO216" s="204"/>
      <c r="HP216" s="204"/>
      <c r="HQ216" s="204"/>
      <c r="HR216" s="204"/>
      <c r="HS216" s="204"/>
      <c r="HT216" s="204"/>
      <c r="HU216" s="204"/>
    </row>
    <row r="217" spans="1:229" ht="12" customHeight="1" x14ac:dyDescent="0.25">
      <c r="A217" s="218"/>
      <c r="B217" s="218"/>
      <c r="C217" s="218"/>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c r="AA217" s="218"/>
      <c r="AB217" s="218"/>
      <c r="AC217" s="218"/>
      <c r="AD217" s="218"/>
      <c r="AE217" s="218"/>
      <c r="AF217" s="218"/>
      <c r="AG217" s="218"/>
      <c r="AH217" s="218"/>
      <c r="AI217" s="218"/>
      <c r="AJ217" s="218"/>
      <c r="AK217" s="218"/>
      <c r="AL217" s="218"/>
      <c r="AM217" s="218"/>
      <c r="AN217" s="218"/>
      <c r="AO217" s="218"/>
      <c r="AP217" s="218"/>
      <c r="AQ217" s="218"/>
      <c r="AR217" s="218"/>
      <c r="AS217" s="218"/>
      <c r="AT217" s="218"/>
      <c r="AU217" s="218"/>
      <c r="AV217" s="203"/>
      <c r="AW217" s="203"/>
      <c r="AX217" s="203"/>
      <c r="AY217" s="203"/>
      <c r="AZ217" s="203"/>
      <c r="BA217" s="203"/>
      <c r="BB217" s="203"/>
      <c r="BC217" s="203"/>
      <c r="BD217" s="203"/>
      <c r="BE217" s="203"/>
      <c r="BF217" s="203"/>
      <c r="BG217" s="203"/>
      <c r="BH217" s="204"/>
      <c r="BI217" s="204"/>
      <c r="BJ217" s="204"/>
      <c r="BK217" s="204"/>
      <c r="BL217" s="204"/>
      <c r="BM217" s="204"/>
      <c r="BN217" s="204"/>
      <c r="BO217" s="204"/>
      <c r="BP217" s="204"/>
      <c r="BQ217" s="204"/>
      <c r="BR217" s="204"/>
      <c r="BS217" s="204"/>
      <c r="BT217" s="204"/>
      <c r="BU217" s="204"/>
      <c r="BV217" s="204"/>
      <c r="BW217" s="204"/>
      <c r="BX217" s="204"/>
      <c r="BY217" s="204"/>
      <c r="BZ217" s="204"/>
      <c r="CA217" s="204"/>
      <c r="CB217" s="204"/>
      <c r="CC217" s="204"/>
      <c r="CD217" s="204"/>
      <c r="CE217" s="204"/>
      <c r="CF217" s="204"/>
      <c r="CG217" s="204"/>
      <c r="CH217" s="204"/>
      <c r="CI217" s="204"/>
      <c r="CJ217" s="204"/>
      <c r="CK217" s="204"/>
      <c r="CL217" s="204"/>
      <c r="CM217" s="204"/>
      <c r="CN217" s="204"/>
      <c r="CO217" s="204"/>
      <c r="CP217" s="204"/>
      <c r="CQ217" s="204"/>
      <c r="CR217" s="204"/>
      <c r="CS217" s="204"/>
      <c r="CT217" s="204"/>
      <c r="CU217" s="204"/>
      <c r="CV217" s="204"/>
      <c r="CW217" s="204"/>
      <c r="CX217" s="204"/>
      <c r="CY217" s="204"/>
      <c r="CZ217" s="204"/>
      <c r="DA217" s="204"/>
      <c r="DB217" s="204"/>
      <c r="DC217" s="204"/>
      <c r="DD217" s="204"/>
      <c r="DE217" s="204"/>
      <c r="DF217" s="204"/>
      <c r="DG217" s="204"/>
      <c r="DH217" s="204"/>
      <c r="DI217" s="204"/>
      <c r="DJ217" s="204"/>
      <c r="DK217" s="204"/>
      <c r="DL217" s="204"/>
      <c r="DM217" s="204"/>
      <c r="DN217" s="204"/>
      <c r="DO217" s="204"/>
      <c r="DP217" s="204"/>
      <c r="DQ217" s="204"/>
      <c r="DR217" s="204"/>
      <c r="DS217" s="204"/>
      <c r="DT217" s="204"/>
      <c r="DU217" s="204"/>
      <c r="DV217" s="204"/>
      <c r="DW217" s="204"/>
      <c r="DX217" s="204"/>
      <c r="DY217" s="204"/>
      <c r="DZ217" s="204"/>
      <c r="EA217" s="204"/>
      <c r="EB217" s="204"/>
      <c r="EC217" s="204"/>
      <c r="ED217" s="204"/>
      <c r="EE217" s="204"/>
      <c r="EF217" s="204"/>
      <c r="EG217" s="204"/>
      <c r="EH217" s="204"/>
      <c r="EI217" s="204"/>
      <c r="EJ217" s="204"/>
      <c r="EK217" s="204"/>
      <c r="EL217" s="204"/>
      <c r="EM217" s="204"/>
      <c r="EN217" s="204"/>
      <c r="EO217" s="204"/>
      <c r="EP217" s="204"/>
      <c r="EQ217" s="204"/>
      <c r="ER217" s="204"/>
      <c r="ES217" s="204"/>
      <c r="ET217" s="204"/>
      <c r="EU217" s="204"/>
      <c r="EV217" s="204"/>
      <c r="EW217" s="204"/>
      <c r="EX217" s="204"/>
      <c r="EY217" s="204"/>
      <c r="EZ217" s="204"/>
      <c r="FA217" s="204"/>
      <c r="FB217" s="204"/>
      <c r="FC217" s="204"/>
      <c r="FD217" s="204"/>
      <c r="FE217" s="204"/>
      <c r="FF217" s="204"/>
      <c r="FG217" s="204"/>
      <c r="FH217" s="204"/>
      <c r="FI217" s="204"/>
      <c r="FJ217" s="204"/>
      <c r="FK217" s="204"/>
      <c r="FL217" s="204"/>
      <c r="FM217" s="204"/>
      <c r="FN217" s="204"/>
      <c r="FO217" s="204"/>
      <c r="FP217" s="204"/>
      <c r="FQ217" s="204"/>
      <c r="FR217" s="204"/>
      <c r="FS217" s="204"/>
      <c r="FT217" s="204"/>
      <c r="FU217" s="204"/>
      <c r="FV217" s="204"/>
      <c r="FW217" s="204"/>
      <c r="FX217" s="204"/>
      <c r="FY217" s="204"/>
      <c r="FZ217" s="204"/>
      <c r="GA217" s="204"/>
      <c r="GB217" s="204"/>
      <c r="GC217" s="204"/>
      <c r="GD217" s="204"/>
      <c r="GE217" s="204"/>
      <c r="GF217" s="204"/>
      <c r="GG217" s="204"/>
      <c r="GH217" s="204"/>
      <c r="GI217" s="204"/>
      <c r="GJ217" s="204"/>
      <c r="GK217" s="204"/>
      <c r="GL217" s="204"/>
      <c r="GM217" s="204"/>
      <c r="GN217" s="204"/>
      <c r="GO217" s="204"/>
      <c r="GP217" s="204"/>
      <c r="GQ217" s="204"/>
      <c r="GR217" s="204"/>
      <c r="GS217" s="204"/>
      <c r="GT217" s="204"/>
      <c r="GU217" s="204"/>
      <c r="GV217" s="204"/>
      <c r="GW217" s="204"/>
      <c r="GX217" s="204"/>
      <c r="GY217" s="204"/>
      <c r="GZ217" s="204"/>
      <c r="HA217" s="204"/>
      <c r="HB217" s="204"/>
      <c r="HC217" s="204"/>
      <c r="HD217" s="204"/>
      <c r="HE217" s="204"/>
      <c r="HF217" s="204"/>
      <c r="HG217" s="204"/>
      <c r="HH217" s="204"/>
      <c r="HI217" s="204"/>
      <c r="HJ217" s="204"/>
      <c r="HK217" s="204"/>
      <c r="HL217" s="204"/>
      <c r="HM217" s="204"/>
      <c r="HN217" s="204"/>
      <c r="HO217" s="204"/>
      <c r="HP217" s="204"/>
      <c r="HQ217" s="204"/>
      <c r="HR217" s="204"/>
      <c r="HS217" s="204"/>
      <c r="HT217" s="204"/>
      <c r="HU217" s="204"/>
    </row>
    <row r="218" spans="1:229" ht="12" customHeight="1" x14ac:dyDescent="0.25">
      <c r="A218" s="218"/>
      <c r="B218" s="218"/>
      <c r="C218" s="218"/>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c r="AA218" s="218"/>
      <c r="AB218" s="218"/>
      <c r="AC218" s="218"/>
      <c r="AD218" s="218"/>
      <c r="AE218" s="218"/>
      <c r="AF218" s="218"/>
      <c r="AG218" s="218"/>
      <c r="AH218" s="218"/>
      <c r="AI218" s="218"/>
      <c r="AJ218" s="218"/>
      <c r="AK218" s="218"/>
      <c r="AL218" s="218"/>
      <c r="AM218" s="218"/>
      <c r="AN218" s="218"/>
      <c r="AO218" s="218"/>
      <c r="AP218" s="218"/>
      <c r="AQ218" s="218"/>
      <c r="AR218" s="218"/>
      <c r="AS218" s="218"/>
      <c r="AT218" s="218"/>
      <c r="AU218" s="218"/>
      <c r="AV218" s="203"/>
      <c r="AW218" s="203"/>
      <c r="AX218" s="203"/>
      <c r="AY218" s="203"/>
      <c r="AZ218" s="203"/>
      <c r="BA218" s="203"/>
      <c r="BB218" s="203"/>
      <c r="BC218" s="203"/>
      <c r="BD218" s="203"/>
      <c r="BE218" s="203"/>
      <c r="BF218" s="203"/>
      <c r="BG218" s="203"/>
      <c r="BH218" s="204"/>
      <c r="BI218" s="204"/>
      <c r="BJ218" s="204"/>
      <c r="BK218" s="204"/>
      <c r="BL218" s="204"/>
      <c r="BM218" s="204"/>
      <c r="BN218" s="204"/>
      <c r="BO218" s="204"/>
      <c r="BP218" s="204"/>
      <c r="BQ218" s="204"/>
      <c r="BR218" s="204"/>
      <c r="BS218" s="204"/>
      <c r="BT218" s="204"/>
      <c r="BU218" s="204"/>
      <c r="BV218" s="204"/>
      <c r="BW218" s="204"/>
      <c r="BX218" s="204"/>
      <c r="BY218" s="204"/>
      <c r="BZ218" s="204"/>
      <c r="CA218" s="204"/>
      <c r="CB218" s="204"/>
      <c r="CC218" s="204"/>
      <c r="CD218" s="204"/>
      <c r="CE218" s="204"/>
      <c r="CF218" s="204"/>
      <c r="CG218" s="204"/>
      <c r="CH218" s="204"/>
      <c r="CI218" s="204"/>
      <c r="CJ218" s="204"/>
      <c r="CK218" s="204"/>
      <c r="CL218" s="204"/>
      <c r="CM218" s="204"/>
      <c r="CN218" s="204"/>
      <c r="CO218" s="204"/>
      <c r="CP218" s="204"/>
      <c r="CQ218" s="204"/>
      <c r="CR218" s="204"/>
      <c r="CS218" s="204"/>
      <c r="CT218" s="204"/>
      <c r="CU218" s="204"/>
      <c r="CV218" s="204"/>
      <c r="CW218" s="204"/>
      <c r="CX218" s="204"/>
      <c r="CY218" s="204"/>
      <c r="CZ218" s="204"/>
      <c r="DA218" s="204"/>
      <c r="DB218" s="204"/>
      <c r="DC218" s="204"/>
      <c r="DD218" s="204"/>
      <c r="DE218" s="204"/>
      <c r="DF218" s="204"/>
      <c r="DG218" s="204"/>
      <c r="DH218" s="204"/>
      <c r="DI218" s="204"/>
      <c r="DJ218" s="204"/>
      <c r="DK218" s="204"/>
      <c r="DL218" s="204"/>
      <c r="DM218" s="204"/>
      <c r="DN218" s="204"/>
      <c r="DO218" s="204"/>
      <c r="DP218" s="204"/>
      <c r="DQ218" s="204"/>
      <c r="DR218" s="204"/>
      <c r="DS218" s="204"/>
      <c r="DT218" s="204"/>
      <c r="DU218" s="204"/>
      <c r="DV218" s="204"/>
      <c r="DW218" s="204"/>
      <c r="DX218" s="204"/>
      <c r="DY218" s="204"/>
      <c r="DZ218" s="204"/>
      <c r="EA218" s="204"/>
      <c r="EB218" s="204"/>
      <c r="EC218" s="204"/>
      <c r="ED218" s="204"/>
      <c r="EE218" s="204"/>
      <c r="EF218" s="204"/>
      <c r="EG218" s="204"/>
      <c r="EH218" s="204"/>
      <c r="EI218" s="204"/>
      <c r="EJ218" s="204"/>
      <c r="EK218" s="204"/>
      <c r="EL218" s="204"/>
      <c r="EM218" s="204"/>
      <c r="EN218" s="204"/>
      <c r="EO218" s="204"/>
      <c r="EP218" s="204"/>
      <c r="EQ218" s="204"/>
      <c r="ER218" s="204"/>
      <c r="ES218" s="204"/>
      <c r="ET218" s="204"/>
      <c r="EU218" s="204"/>
      <c r="EV218" s="204"/>
      <c r="EW218" s="204"/>
      <c r="EX218" s="204"/>
      <c r="EY218" s="204"/>
      <c r="EZ218" s="204"/>
      <c r="FA218" s="204"/>
      <c r="FB218" s="204"/>
      <c r="FC218" s="204"/>
      <c r="FD218" s="204"/>
      <c r="FE218" s="204"/>
      <c r="FF218" s="204"/>
      <c r="FG218" s="204"/>
      <c r="FH218" s="204"/>
      <c r="FI218" s="204"/>
      <c r="FJ218" s="204"/>
      <c r="FK218" s="204"/>
      <c r="FL218" s="204"/>
      <c r="FM218" s="204"/>
      <c r="FN218" s="204"/>
      <c r="FO218" s="204"/>
      <c r="FP218" s="204"/>
      <c r="FQ218" s="204"/>
      <c r="FR218" s="204"/>
      <c r="FS218" s="204"/>
      <c r="FT218" s="204"/>
      <c r="FU218" s="204"/>
      <c r="FV218" s="204"/>
      <c r="FW218" s="204"/>
      <c r="FX218" s="204"/>
      <c r="FY218" s="204"/>
      <c r="FZ218" s="204"/>
      <c r="GA218" s="204"/>
      <c r="GB218" s="204"/>
      <c r="GC218" s="204"/>
      <c r="GD218" s="204"/>
      <c r="GE218" s="204"/>
      <c r="GF218" s="204"/>
      <c r="GG218" s="204"/>
      <c r="GH218" s="204"/>
      <c r="GI218" s="204"/>
      <c r="GJ218" s="204"/>
      <c r="GK218" s="204"/>
      <c r="GL218" s="204"/>
      <c r="GM218" s="204"/>
      <c r="GN218" s="204"/>
      <c r="GO218" s="204"/>
      <c r="GP218" s="204"/>
      <c r="GQ218" s="204"/>
      <c r="GR218" s="204"/>
      <c r="GS218" s="204"/>
      <c r="GT218" s="204"/>
      <c r="GU218" s="204"/>
      <c r="GV218" s="204"/>
      <c r="GW218" s="204"/>
      <c r="GX218" s="204"/>
      <c r="GY218" s="204"/>
      <c r="GZ218" s="204"/>
      <c r="HA218" s="204"/>
      <c r="HB218" s="204"/>
      <c r="HC218" s="204"/>
      <c r="HD218" s="204"/>
      <c r="HE218" s="204"/>
      <c r="HF218" s="204"/>
      <c r="HG218" s="204"/>
      <c r="HH218" s="204"/>
      <c r="HI218" s="204"/>
      <c r="HJ218" s="204"/>
      <c r="HK218" s="204"/>
      <c r="HL218" s="204"/>
      <c r="HM218" s="204"/>
      <c r="HN218" s="204"/>
      <c r="HO218" s="204"/>
      <c r="HP218" s="204"/>
      <c r="HQ218" s="204"/>
      <c r="HR218" s="204"/>
      <c r="HS218" s="204"/>
      <c r="HT218" s="204"/>
      <c r="HU218" s="204"/>
    </row>
    <row r="219" spans="1:229" ht="12" customHeight="1" x14ac:dyDescent="0.25">
      <c r="A219" s="218"/>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c r="AA219" s="218"/>
      <c r="AB219" s="218"/>
      <c r="AC219" s="218"/>
      <c r="AD219" s="218"/>
      <c r="AE219" s="218"/>
      <c r="AF219" s="218"/>
      <c r="AG219" s="218"/>
      <c r="AH219" s="218"/>
      <c r="AI219" s="218"/>
      <c r="AJ219" s="218"/>
      <c r="AK219" s="218"/>
      <c r="AL219" s="218"/>
      <c r="AM219" s="218"/>
      <c r="AN219" s="218"/>
      <c r="AO219" s="218"/>
      <c r="AP219" s="218"/>
      <c r="AQ219" s="218"/>
      <c r="AR219" s="218"/>
      <c r="AS219" s="218"/>
      <c r="AT219" s="218"/>
      <c r="AU219" s="218"/>
      <c r="AV219" s="203"/>
      <c r="AW219" s="203"/>
      <c r="AX219" s="203"/>
      <c r="AY219" s="203"/>
      <c r="AZ219" s="203"/>
      <c r="BA219" s="203"/>
      <c r="BB219" s="203"/>
      <c r="BC219" s="203"/>
      <c r="BD219" s="203"/>
      <c r="BE219" s="203"/>
      <c r="BF219" s="203"/>
      <c r="BG219" s="203"/>
      <c r="BH219" s="204"/>
      <c r="BI219" s="204"/>
      <c r="BJ219" s="204"/>
      <c r="BK219" s="204"/>
      <c r="BL219" s="204"/>
      <c r="BM219" s="204"/>
      <c r="BN219" s="204"/>
      <c r="BO219" s="204"/>
      <c r="BP219" s="204"/>
      <c r="BQ219" s="204"/>
      <c r="BR219" s="204"/>
      <c r="BS219" s="204"/>
      <c r="BT219" s="204"/>
      <c r="BU219" s="204"/>
      <c r="BV219" s="204"/>
      <c r="BW219" s="204"/>
      <c r="BX219" s="204"/>
      <c r="BY219" s="204"/>
      <c r="BZ219" s="204"/>
      <c r="CA219" s="204"/>
      <c r="CB219" s="204"/>
      <c r="CC219" s="204"/>
      <c r="CD219" s="204"/>
      <c r="CE219" s="204"/>
      <c r="CF219" s="204"/>
      <c r="CG219" s="204"/>
      <c r="CH219" s="204"/>
      <c r="CI219" s="204"/>
      <c r="CJ219" s="204"/>
      <c r="CK219" s="204"/>
      <c r="CL219" s="204"/>
      <c r="CM219" s="204"/>
      <c r="CN219" s="204"/>
      <c r="CO219" s="204"/>
      <c r="CP219" s="204"/>
      <c r="CQ219" s="204"/>
      <c r="CR219" s="204"/>
      <c r="CS219" s="204"/>
      <c r="CT219" s="204"/>
      <c r="CU219" s="204"/>
      <c r="CV219" s="204"/>
      <c r="CW219" s="204"/>
      <c r="CX219" s="204"/>
      <c r="CY219" s="204"/>
      <c r="CZ219" s="204"/>
      <c r="DA219" s="204"/>
      <c r="DB219" s="204"/>
      <c r="DC219" s="204"/>
      <c r="DD219" s="204"/>
      <c r="DE219" s="204"/>
      <c r="DF219" s="204"/>
      <c r="DG219" s="204"/>
      <c r="DH219" s="204"/>
      <c r="DI219" s="204"/>
      <c r="DJ219" s="204"/>
      <c r="DK219" s="204"/>
      <c r="DL219" s="204"/>
      <c r="DM219" s="204"/>
      <c r="DN219" s="204"/>
      <c r="DO219" s="204"/>
      <c r="DP219" s="204"/>
      <c r="DQ219" s="204"/>
      <c r="DR219" s="204"/>
      <c r="DS219" s="204"/>
      <c r="DT219" s="204"/>
      <c r="DU219" s="204"/>
      <c r="DV219" s="204"/>
      <c r="DW219" s="204"/>
      <c r="DX219" s="204"/>
      <c r="DY219" s="204"/>
      <c r="DZ219" s="204"/>
      <c r="EA219" s="204"/>
      <c r="EB219" s="204"/>
      <c r="EC219" s="204"/>
      <c r="ED219" s="204"/>
      <c r="EE219" s="204"/>
      <c r="EF219" s="204"/>
      <c r="EG219" s="204"/>
      <c r="EH219" s="204"/>
      <c r="EI219" s="204"/>
      <c r="EJ219" s="204"/>
      <c r="EK219" s="204"/>
      <c r="EL219" s="204"/>
      <c r="EM219" s="204"/>
      <c r="EN219" s="204"/>
      <c r="EO219" s="204"/>
      <c r="EP219" s="204"/>
      <c r="EQ219" s="204"/>
      <c r="ER219" s="204"/>
      <c r="ES219" s="204"/>
      <c r="ET219" s="204"/>
      <c r="EU219" s="204"/>
      <c r="EV219" s="204"/>
      <c r="EW219" s="204"/>
      <c r="EX219" s="204"/>
      <c r="EY219" s="204"/>
      <c r="EZ219" s="204"/>
      <c r="FA219" s="204"/>
      <c r="FB219" s="204"/>
      <c r="FC219" s="204"/>
      <c r="FD219" s="204"/>
      <c r="FE219" s="204"/>
      <c r="FF219" s="204"/>
      <c r="FG219" s="204"/>
      <c r="FH219" s="204"/>
      <c r="FI219" s="204"/>
      <c r="FJ219" s="204"/>
      <c r="FK219" s="204"/>
      <c r="FL219" s="204"/>
      <c r="FM219" s="204"/>
      <c r="FN219" s="204"/>
      <c r="FO219" s="204"/>
      <c r="FP219" s="204"/>
      <c r="FQ219" s="204"/>
      <c r="FR219" s="204"/>
      <c r="FS219" s="204"/>
      <c r="FT219" s="204"/>
      <c r="FU219" s="204"/>
      <c r="FV219" s="204"/>
      <c r="FW219" s="204"/>
      <c r="FX219" s="204"/>
      <c r="FY219" s="204"/>
      <c r="FZ219" s="204"/>
      <c r="GA219" s="204"/>
      <c r="GB219" s="204"/>
      <c r="GC219" s="204"/>
      <c r="GD219" s="204"/>
      <c r="GE219" s="204"/>
      <c r="GF219" s="204"/>
      <c r="GG219" s="204"/>
      <c r="GH219" s="204"/>
      <c r="GI219" s="204"/>
      <c r="GJ219" s="204"/>
      <c r="GK219" s="204"/>
      <c r="GL219" s="204"/>
      <c r="GM219" s="204"/>
      <c r="GN219" s="204"/>
      <c r="GO219" s="204"/>
      <c r="GP219" s="204"/>
      <c r="GQ219" s="204"/>
      <c r="GR219" s="204"/>
      <c r="GS219" s="204"/>
      <c r="GT219" s="204"/>
      <c r="GU219" s="204"/>
      <c r="GV219" s="204"/>
      <c r="GW219" s="204"/>
      <c r="GX219" s="204"/>
      <c r="GY219" s="204"/>
      <c r="GZ219" s="204"/>
      <c r="HA219" s="204"/>
      <c r="HB219" s="204"/>
      <c r="HC219" s="204"/>
      <c r="HD219" s="204"/>
      <c r="HE219" s="204"/>
      <c r="HF219" s="204"/>
      <c r="HG219" s="204"/>
      <c r="HH219" s="204"/>
      <c r="HI219" s="204"/>
      <c r="HJ219" s="204"/>
      <c r="HK219" s="204"/>
      <c r="HL219" s="204"/>
      <c r="HM219" s="204"/>
      <c r="HN219" s="204"/>
      <c r="HO219" s="204"/>
      <c r="HP219" s="204"/>
      <c r="HQ219" s="204"/>
      <c r="HR219" s="204"/>
      <c r="HS219" s="204"/>
      <c r="HT219" s="204"/>
      <c r="HU219" s="204"/>
    </row>
    <row r="220" spans="1:229" ht="12" customHeight="1" x14ac:dyDescent="0.25">
      <c r="A220" s="218"/>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c r="AA220" s="218"/>
      <c r="AB220" s="218"/>
      <c r="AC220" s="218"/>
      <c r="AD220" s="218"/>
      <c r="AE220" s="218"/>
      <c r="AF220" s="218"/>
      <c r="AG220" s="218"/>
      <c r="AH220" s="218"/>
      <c r="AI220" s="218"/>
      <c r="AJ220" s="218"/>
      <c r="AK220" s="218"/>
      <c r="AL220" s="218"/>
      <c r="AM220" s="218"/>
      <c r="AN220" s="218"/>
      <c r="AO220" s="218"/>
      <c r="AP220" s="218"/>
      <c r="AQ220" s="218"/>
      <c r="AR220" s="218"/>
      <c r="AS220" s="218"/>
      <c r="AT220" s="218"/>
      <c r="AU220" s="218"/>
      <c r="AV220" s="203"/>
      <c r="AW220" s="203"/>
      <c r="AX220" s="203"/>
      <c r="AY220" s="203"/>
      <c r="AZ220" s="203"/>
      <c r="BA220" s="203"/>
      <c r="BB220" s="203"/>
      <c r="BC220" s="203"/>
      <c r="BD220" s="203"/>
      <c r="BE220" s="203"/>
      <c r="BF220" s="203"/>
      <c r="BG220" s="203"/>
      <c r="BH220" s="204"/>
      <c r="BI220" s="204"/>
      <c r="BJ220" s="204"/>
      <c r="BK220" s="204"/>
      <c r="BL220" s="204"/>
      <c r="BM220" s="204"/>
      <c r="BN220" s="204"/>
      <c r="BO220" s="204"/>
      <c r="BP220" s="204"/>
      <c r="BQ220" s="204"/>
      <c r="BR220" s="204"/>
      <c r="BS220" s="204"/>
      <c r="BT220" s="204"/>
      <c r="BU220" s="204"/>
      <c r="BV220" s="204"/>
      <c r="BW220" s="204"/>
      <c r="BX220" s="204"/>
      <c r="BY220" s="204"/>
      <c r="BZ220" s="204"/>
      <c r="CA220" s="204"/>
      <c r="CB220" s="204"/>
      <c r="CC220" s="204"/>
      <c r="CD220" s="204"/>
      <c r="CE220" s="204"/>
      <c r="CF220" s="204"/>
      <c r="CG220" s="204"/>
      <c r="CH220" s="204"/>
      <c r="CI220" s="204"/>
      <c r="CJ220" s="204"/>
      <c r="CK220" s="204"/>
      <c r="CL220" s="204"/>
      <c r="CM220" s="204"/>
      <c r="CN220" s="204"/>
      <c r="CO220" s="204"/>
      <c r="CP220" s="204"/>
      <c r="CQ220" s="204"/>
      <c r="CR220" s="204"/>
      <c r="CS220" s="204"/>
      <c r="CT220" s="204"/>
      <c r="CU220" s="204"/>
      <c r="CV220" s="204"/>
      <c r="CW220" s="204"/>
      <c r="CX220" s="204"/>
      <c r="CY220" s="204"/>
      <c r="CZ220" s="204"/>
      <c r="DA220" s="204"/>
      <c r="DB220" s="204"/>
      <c r="DC220" s="204"/>
      <c r="DD220" s="204"/>
      <c r="DE220" s="204"/>
      <c r="DF220" s="204"/>
      <c r="DG220" s="204"/>
      <c r="DH220" s="204"/>
      <c r="DI220" s="204"/>
      <c r="DJ220" s="204"/>
      <c r="DK220" s="204"/>
      <c r="DL220" s="204"/>
      <c r="DM220" s="204"/>
      <c r="DN220" s="204"/>
      <c r="DO220" s="204"/>
      <c r="DP220" s="204"/>
      <c r="DQ220" s="204"/>
      <c r="DR220" s="204"/>
      <c r="DS220" s="204"/>
      <c r="DT220" s="204"/>
      <c r="DU220" s="204"/>
      <c r="DV220" s="204"/>
      <c r="DW220" s="204"/>
      <c r="DX220" s="204"/>
      <c r="DY220" s="204"/>
      <c r="DZ220" s="204"/>
      <c r="EA220" s="204"/>
      <c r="EB220" s="204"/>
      <c r="EC220" s="204"/>
      <c r="ED220" s="204"/>
      <c r="EE220" s="204"/>
      <c r="EF220" s="204"/>
      <c r="EG220" s="204"/>
      <c r="EH220" s="204"/>
      <c r="EI220" s="204"/>
      <c r="EJ220" s="204"/>
      <c r="EK220" s="204"/>
      <c r="EL220" s="204"/>
      <c r="EM220" s="204"/>
      <c r="EN220" s="204"/>
      <c r="EO220" s="204"/>
      <c r="EP220" s="204"/>
      <c r="EQ220" s="204"/>
      <c r="ER220" s="204"/>
      <c r="ES220" s="204"/>
      <c r="ET220" s="204"/>
      <c r="EU220" s="204"/>
      <c r="EV220" s="204"/>
      <c r="EW220" s="204"/>
      <c r="EX220" s="204"/>
      <c r="EY220" s="204"/>
      <c r="EZ220" s="204"/>
      <c r="FA220" s="204"/>
      <c r="FB220" s="204"/>
      <c r="FC220" s="204"/>
      <c r="FD220" s="204"/>
      <c r="FE220" s="204"/>
      <c r="FF220" s="204"/>
      <c r="FG220" s="204"/>
      <c r="FH220" s="204"/>
      <c r="FI220" s="204"/>
      <c r="FJ220" s="204"/>
      <c r="FK220" s="204"/>
      <c r="FL220" s="204"/>
      <c r="FM220" s="204"/>
      <c r="FN220" s="204"/>
      <c r="FO220" s="204"/>
      <c r="FP220" s="204"/>
      <c r="FQ220" s="204"/>
      <c r="FR220" s="204"/>
      <c r="FS220" s="204"/>
      <c r="FT220" s="204"/>
      <c r="FU220" s="204"/>
      <c r="FV220" s="204"/>
      <c r="FW220" s="204"/>
      <c r="FX220" s="204"/>
      <c r="FY220" s="204"/>
      <c r="FZ220" s="204"/>
      <c r="GA220" s="204"/>
      <c r="GB220" s="204"/>
      <c r="GC220" s="204"/>
      <c r="GD220" s="204"/>
      <c r="GE220" s="204"/>
      <c r="GF220" s="204"/>
      <c r="GG220" s="204"/>
      <c r="GH220" s="204"/>
      <c r="GI220" s="204"/>
      <c r="GJ220" s="204"/>
      <c r="GK220" s="204"/>
      <c r="GL220" s="204"/>
      <c r="GM220" s="204"/>
      <c r="GN220" s="204"/>
      <c r="GO220" s="204"/>
      <c r="GP220" s="204"/>
      <c r="GQ220" s="204"/>
      <c r="GR220" s="204"/>
      <c r="GS220" s="204"/>
      <c r="GT220" s="204"/>
      <c r="GU220" s="204"/>
      <c r="GV220" s="204"/>
      <c r="GW220" s="204"/>
      <c r="GX220" s="204"/>
      <c r="GY220" s="204"/>
      <c r="GZ220" s="204"/>
      <c r="HA220" s="204"/>
      <c r="HB220" s="204"/>
      <c r="HC220" s="204"/>
      <c r="HD220" s="204"/>
      <c r="HE220" s="204"/>
      <c r="HF220" s="204"/>
      <c r="HG220" s="204"/>
      <c r="HH220" s="204"/>
      <c r="HI220" s="204"/>
      <c r="HJ220" s="204"/>
      <c r="HK220" s="204"/>
      <c r="HL220" s="204"/>
      <c r="HM220" s="204"/>
      <c r="HN220" s="204"/>
      <c r="HO220" s="204"/>
      <c r="HP220" s="204"/>
      <c r="HQ220" s="204"/>
      <c r="HR220" s="204"/>
      <c r="HS220" s="204"/>
      <c r="HT220" s="204"/>
      <c r="HU220" s="204"/>
    </row>
    <row r="221" spans="1:229" ht="12" customHeight="1" x14ac:dyDescent="0.25">
      <c r="A221" s="218"/>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8"/>
      <c r="AC221" s="218"/>
      <c r="AD221" s="218"/>
      <c r="AE221" s="218"/>
      <c r="AF221" s="218"/>
      <c r="AG221" s="218"/>
      <c r="AH221" s="218"/>
      <c r="AI221" s="218"/>
      <c r="AJ221" s="218"/>
      <c r="AK221" s="218"/>
      <c r="AL221" s="218"/>
      <c r="AM221" s="218"/>
      <c r="AN221" s="218"/>
      <c r="AO221" s="218"/>
      <c r="AP221" s="218"/>
      <c r="AQ221" s="218"/>
      <c r="AR221" s="218"/>
      <c r="AS221" s="218"/>
      <c r="AT221" s="218"/>
      <c r="AU221" s="218"/>
      <c r="AV221" s="203"/>
      <c r="AW221" s="203"/>
      <c r="AX221" s="203"/>
      <c r="AY221" s="203"/>
      <c r="AZ221" s="203"/>
      <c r="BA221" s="203"/>
      <c r="BB221" s="203"/>
      <c r="BC221" s="203"/>
      <c r="BD221" s="203"/>
      <c r="BE221" s="203"/>
      <c r="BF221" s="203"/>
      <c r="BG221" s="203"/>
      <c r="BH221" s="204"/>
      <c r="BI221" s="204"/>
      <c r="BJ221" s="204"/>
      <c r="BK221" s="204"/>
      <c r="BL221" s="204"/>
      <c r="BM221" s="204"/>
      <c r="BN221" s="204"/>
      <c r="BO221" s="204"/>
      <c r="BP221" s="204"/>
      <c r="BQ221" s="204"/>
      <c r="BR221" s="204"/>
      <c r="BS221" s="204"/>
      <c r="BT221" s="204"/>
      <c r="BU221" s="204"/>
      <c r="BV221" s="204"/>
      <c r="BW221" s="204"/>
      <c r="BX221" s="204"/>
      <c r="BY221" s="204"/>
      <c r="BZ221" s="204"/>
      <c r="CA221" s="204"/>
      <c r="CB221" s="204"/>
      <c r="CC221" s="204"/>
      <c r="CD221" s="204"/>
      <c r="CE221" s="204"/>
      <c r="CF221" s="204"/>
      <c r="CG221" s="204"/>
      <c r="CH221" s="204"/>
      <c r="CI221" s="204"/>
      <c r="CJ221" s="204"/>
      <c r="CK221" s="204"/>
      <c r="CL221" s="204"/>
      <c r="CM221" s="204"/>
      <c r="CN221" s="204"/>
      <c r="CO221" s="204"/>
      <c r="CP221" s="204"/>
      <c r="CQ221" s="204"/>
      <c r="CR221" s="204"/>
      <c r="CS221" s="204"/>
      <c r="CT221" s="204"/>
      <c r="CU221" s="204"/>
      <c r="CV221" s="204"/>
      <c r="CW221" s="204"/>
      <c r="CX221" s="204"/>
      <c r="CY221" s="204"/>
      <c r="CZ221" s="204"/>
      <c r="DA221" s="204"/>
      <c r="DB221" s="204"/>
      <c r="DC221" s="204"/>
      <c r="DD221" s="204"/>
      <c r="DE221" s="204"/>
      <c r="DF221" s="204"/>
      <c r="DG221" s="204"/>
      <c r="DH221" s="204"/>
      <c r="DI221" s="204"/>
      <c r="DJ221" s="204"/>
      <c r="DK221" s="204"/>
      <c r="DL221" s="204"/>
      <c r="DM221" s="204"/>
      <c r="DN221" s="204"/>
      <c r="DO221" s="204"/>
      <c r="DP221" s="204"/>
      <c r="DQ221" s="204"/>
      <c r="DR221" s="204"/>
      <c r="DS221" s="204"/>
      <c r="DT221" s="204"/>
      <c r="DU221" s="204"/>
      <c r="DV221" s="204"/>
      <c r="DW221" s="204"/>
      <c r="DX221" s="204"/>
      <c r="DY221" s="204"/>
      <c r="DZ221" s="204"/>
      <c r="EA221" s="204"/>
      <c r="EB221" s="204"/>
      <c r="EC221" s="204"/>
      <c r="ED221" s="204"/>
      <c r="EE221" s="204"/>
      <c r="EF221" s="204"/>
      <c r="EG221" s="204"/>
      <c r="EH221" s="204"/>
      <c r="EI221" s="204"/>
      <c r="EJ221" s="204"/>
      <c r="EK221" s="204"/>
      <c r="EL221" s="204"/>
      <c r="EM221" s="204"/>
      <c r="EN221" s="204"/>
      <c r="EO221" s="204"/>
      <c r="EP221" s="204"/>
      <c r="EQ221" s="204"/>
      <c r="ER221" s="204"/>
      <c r="ES221" s="204"/>
      <c r="ET221" s="204"/>
      <c r="EU221" s="204"/>
      <c r="EV221" s="204"/>
      <c r="EW221" s="204"/>
      <c r="EX221" s="204"/>
      <c r="EY221" s="204"/>
      <c r="EZ221" s="204"/>
      <c r="FA221" s="204"/>
      <c r="FB221" s="204"/>
      <c r="FC221" s="204"/>
      <c r="FD221" s="204"/>
      <c r="FE221" s="204"/>
      <c r="FF221" s="204"/>
      <c r="FG221" s="204"/>
      <c r="FH221" s="204"/>
      <c r="FI221" s="204"/>
      <c r="FJ221" s="204"/>
      <c r="FK221" s="204"/>
      <c r="FL221" s="204"/>
      <c r="FM221" s="204"/>
      <c r="FN221" s="204"/>
      <c r="FO221" s="204"/>
      <c r="FP221" s="204"/>
      <c r="FQ221" s="204"/>
      <c r="FR221" s="204"/>
      <c r="FS221" s="204"/>
      <c r="FT221" s="204"/>
      <c r="FU221" s="204"/>
      <c r="FV221" s="204"/>
      <c r="FW221" s="204"/>
      <c r="FX221" s="204"/>
      <c r="FY221" s="204"/>
      <c r="FZ221" s="204"/>
      <c r="GA221" s="204"/>
      <c r="GB221" s="204"/>
      <c r="GC221" s="204"/>
      <c r="GD221" s="204"/>
      <c r="GE221" s="204"/>
      <c r="GF221" s="204"/>
      <c r="GG221" s="204"/>
      <c r="GH221" s="204"/>
      <c r="GI221" s="204"/>
      <c r="GJ221" s="204"/>
      <c r="GK221" s="204"/>
      <c r="GL221" s="204"/>
      <c r="GM221" s="204"/>
      <c r="GN221" s="204"/>
      <c r="GO221" s="204"/>
      <c r="GP221" s="204"/>
      <c r="GQ221" s="204"/>
      <c r="GR221" s="204"/>
      <c r="GS221" s="204"/>
      <c r="GT221" s="204"/>
      <c r="GU221" s="204"/>
      <c r="GV221" s="204"/>
      <c r="GW221" s="204"/>
      <c r="GX221" s="204"/>
      <c r="GY221" s="204"/>
      <c r="GZ221" s="204"/>
      <c r="HA221" s="204"/>
      <c r="HB221" s="204"/>
      <c r="HC221" s="204"/>
      <c r="HD221" s="204"/>
      <c r="HE221" s="204"/>
      <c r="HF221" s="204"/>
      <c r="HG221" s="204"/>
      <c r="HH221" s="204"/>
      <c r="HI221" s="204"/>
      <c r="HJ221" s="204"/>
      <c r="HK221" s="204"/>
      <c r="HL221" s="204"/>
      <c r="HM221" s="204"/>
      <c r="HN221" s="204"/>
      <c r="HO221" s="204"/>
      <c r="HP221" s="204"/>
      <c r="HQ221" s="204"/>
      <c r="HR221" s="204"/>
      <c r="HS221" s="204"/>
      <c r="HT221" s="204"/>
      <c r="HU221" s="204"/>
    </row>
    <row r="222" spans="1:229" ht="12" customHeight="1" x14ac:dyDescent="0.25">
      <c r="A222" s="218"/>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8"/>
      <c r="AC222" s="218"/>
      <c r="AD222" s="218"/>
      <c r="AE222" s="218"/>
      <c r="AF222" s="218"/>
      <c r="AG222" s="218"/>
      <c r="AH222" s="218"/>
      <c r="AI222" s="218"/>
      <c r="AJ222" s="218"/>
      <c r="AK222" s="218"/>
      <c r="AL222" s="218"/>
      <c r="AM222" s="218"/>
      <c r="AN222" s="218"/>
      <c r="AO222" s="218"/>
      <c r="AP222" s="218"/>
      <c r="AQ222" s="218"/>
      <c r="AR222" s="218"/>
      <c r="AS222" s="218"/>
      <c r="AT222" s="218"/>
      <c r="AU222" s="218"/>
      <c r="AV222" s="203"/>
      <c r="AW222" s="203"/>
      <c r="AX222" s="203"/>
      <c r="AY222" s="203"/>
      <c r="AZ222" s="203"/>
      <c r="BA222" s="203"/>
      <c r="BB222" s="203"/>
      <c r="BC222" s="203"/>
      <c r="BD222" s="203"/>
      <c r="BE222" s="203"/>
      <c r="BF222" s="203"/>
      <c r="BG222" s="203"/>
      <c r="BH222" s="204"/>
      <c r="BI222" s="204"/>
      <c r="BJ222" s="204"/>
      <c r="BK222" s="204"/>
      <c r="BL222" s="204"/>
      <c r="BM222" s="204"/>
      <c r="BN222" s="204"/>
      <c r="BO222" s="204"/>
      <c r="BP222" s="204"/>
      <c r="BQ222" s="204"/>
      <c r="BR222" s="204"/>
      <c r="BS222" s="204"/>
      <c r="BT222" s="204"/>
      <c r="BU222" s="204"/>
      <c r="BV222" s="204"/>
      <c r="BW222" s="204"/>
      <c r="BX222" s="204"/>
      <c r="BY222" s="204"/>
      <c r="BZ222" s="204"/>
      <c r="CA222" s="204"/>
      <c r="CB222" s="204"/>
      <c r="CC222" s="204"/>
      <c r="CD222" s="204"/>
      <c r="CE222" s="204"/>
      <c r="CF222" s="204"/>
      <c r="CG222" s="204"/>
      <c r="CH222" s="204"/>
      <c r="CI222" s="204"/>
      <c r="CJ222" s="204"/>
      <c r="CK222" s="204"/>
      <c r="CL222" s="204"/>
      <c r="CM222" s="204"/>
      <c r="CN222" s="204"/>
      <c r="CO222" s="204"/>
      <c r="CP222" s="204"/>
      <c r="CQ222" s="204"/>
      <c r="CR222" s="204"/>
      <c r="CS222" s="204"/>
      <c r="CT222" s="204"/>
      <c r="CU222" s="204"/>
      <c r="CV222" s="204"/>
      <c r="CW222" s="204"/>
      <c r="CX222" s="204"/>
      <c r="CY222" s="204"/>
      <c r="CZ222" s="204"/>
      <c r="DA222" s="204"/>
      <c r="DB222" s="204"/>
      <c r="DC222" s="204"/>
      <c r="DD222" s="204"/>
      <c r="DE222" s="204"/>
      <c r="DF222" s="204"/>
      <c r="DG222" s="204"/>
      <c r="DH222" s="204"/>
      <c r="DI222" s="204"/>
      <c r="DJ222" s="204"/>
      <c r="DK222" s="204"/>
      <c r="DL222" s="204"/>
      <c r="DM222" s="204"/>
      <c r="DN222" s="204"/>
      <c r="DO222" s="204"/>
      <c r="DP222" s="204"/>
      <c r="DQ222" s="204"/>
      <c r="DR222" s="204"/>
      <c r="DS222" s="204"/>
      <c r="DT222" s="204"/>
      <c r="DU222" s="204"/>
      <c r="DV222" s="204"/>
      <c r="DW222" s="204"/>
      <c r="DX222" s="204"/>
      <c r="DY222" s="204"/>
      <c r="DZ222" s="204"/>
      <c r="EA222" s="204"/>
      <c r="EB222" s="204"/>
      <c r="EC222" s="204"/>
      <c r="ED222" s="204"/>
      <c r="EE222" s="204"/>
      <c r="EF222" s="204"/>
      <c r="EG222" s="204"/>
      <c r="EH222" s="204"/>
      <c r="EI222" s="204"/>
      <c r="EJ222" s="204"/>
      <c r="EK222" s="204"/>
      <c r="EL222" s="204"/>
      <c r="EM222" s="204"/>
      <c r="EN222" s="204"/>
      <c r="EO222" s="204"/>
      <c r="EP222" s="204"/>
      <c r="EQ222" s="204"/>
      <c r="ER222" s="204"/>
      <c r="ES222" s="204"/>
      <c r="ET222" s="204"/>
      <c r="EU222" s="204"/>
      <c r="EV222" s="204"/>
      <c r="EW222" s="204"/>
      <c r="EX222" s="204"/>
      <c r="EY222" s="204"/>
      <c r="EZ222" s="204"/>
      <c r="FA222" s="204"/>
      <c r="FB222" s="204"/>
      <c r="FC222" s="204"/>
      <c r="FD222" s="204"/>
      <c r="FE222" s="204"/>
      <c r="FF222" s="204"/>
      <c r="FG222" s="204"/>
      <c r="FH222" s="204"/>
      <c r="FI222" s="204"/>
      <c r="FJ222" s="204"/>
      <c r="FK222" s="204"/>
      <c r="FL222" s="204"/>
      <c r="FM222" s="204"/>
      <c r="FN222" s="204"/>
      <c r="FO222" s="204"/>
      <c r="FP222" s="204"/>
      <c r="FQ222" s="204"/>
      <c r="FR222" s="204"/>
      <c r="FS222" s="204"/>
      <c r="FT222" s="204"/>
      <c r="FU222" s="204"/>
      <c r="FV222" s="204"/>
      <c r="FW222" s="204"/>
      <c r="FX222" s="204"/>
      <c r="FY222" s="204"/>
      <c r="FZ222" s="204"/>
      <c r="GA222" s="204"/>
      <c r="GB222" s="204"/>
      <c r="GC222" s="204"/>
      <c r="GD222" s="204"/>
      <c r="GE222" s="204"/>
      <c r="GF222" s="204"/>
      <c r="GG222" s="204"/>
      <c r="GH222" s="204"/>
      <c r="GI222" s="204"/>
      <c r="GJ222" s="204"/>
      <c r="GK222" s="204"/>
      <c r="GL222" s="204"/>
      <c r="GM222" s="204"/>
      <c r="GN222" s="204"/>
      <c r="GO222" s="204"/>
      <c r="GP222" s="204"/>
      <c r="GQ222" s="204"/>
      <c r="GR222" s="204"/>
      <c r="GS222" s="204"/>
      <c r="GT222" s="204"/>
      <c r="GU222" s="204"/>
      <c r="GV222" s="204"/>
      <c r="GW222" s="204"/>
      <c r="GX222" s="204"/>
      <c r="GY222" s="204"/>
      <c r="GZ222" s="204"/>
      <c r="HA222" s="204"/>
      <c r="HB222" s="204"/>
      <c r="HC222" s="204"/>
      <c r="HD222" s="204"/>
      <c r="HE222" s="204"/>
      <c r="HF222" s="204"/>
      <c r="HG222" s="204"/>
      <c r="HH222" s="204"/>
      <c r="HI222" s="204"/>
      <c r="HJ222" s="204"/>
      <c r="HK222" s="204"/>
      <c r="HL222" s="204"/>
      <c r="HM222" s="204"/>
      <c r="HN222" s="204"/>
      <c r="HO222" s="204"/>
      <c r="HP222" s="204"/>
      <c r="HQ222" s="204"/>
      <c r="HR222" s="204"/>
      <c r="HS222" s="204"/>
      <c r="HT222" s="204"/>
      <c r="HU222" s="204"/>
    </row>
    <row r="223" spans="1:229" ht="12" customHeight="1" x14ac:dyDescent="0.25">
      <c r="A223" s="218"/>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c r="AA223" s="218"/>
      <c r="AB223" s="218"/>
      <c r="AC223" s="218"/>
      <c r="AD223" s="218"/>
      <c r="AE223" s="218"/>
      <c r="AF223" s="218"/>
      <c r="AG223" s="218"/>
      <c r="AH223" s="218"/>
      <c r="AI223" s="218"/>
      <c r="AJ223" s="218"/>
      <c r="AK223" s="218"/>
      <c r="AL223" s="218"/>
      <c r="AM223" s="218"/>
      <c r="AN223" s="218"/>
      <c r="AO223" s="218"/>
      <c r="AP223" s="218"/>
      <c r="AQ223" s="218"/>
      <c r="AR223" s="218"/>
      <c r="AS223" s="218"/>
      <c r="AT223" s="218"/>
      <c r="AU223" s="218"/>
      <c r="AV223" s="203"/>
      <c r="AW223" s="203"/>
      <c r="AX223" s="203"/>
      <c r="AY223" s="203"/>
      <c r="AZ223" s="203"/>
      <c r="BA223" s="203"/>
      <c r="BB223" s="203"/>
      <c r="BC223" s="203"/>
      <c r="BD223" s="203"/>
      <c r="BE223" s="203"/>
      <c r="BF223" s="203"/>
      <c r="BG223" s="203"/>
      <c r="BH223" s="204"/>
      <c r="BI223" s="204"/>
      <c r="BJ223" s="204"/>
      <c r="BK223" s="204"/>
      <c r="BL223" s="204"/>
      <c r="BM223" s="204"/>
      <c r="BN223" s="204"/>
      <c r="BO223" s="204"/>
      <c r="BP223" s="204"/>
      <c r="BQ223" s="204"/>
      <c r="BR223" s="204"/>
      <c r="BS223" s="204"/>
      <c r="BT223" s="204"/>
      <c r="BU223" s="204"/>
      <c r="BV223" s="204"/>
      <c r="BW223" s="204"/>
      <c r="BX223" s="204"/>
      <c r="BY223" s="204"/>
      <c r="BZ223" s="204"/>
      <c r="CA223" s="204"/>
      <c r="CB223" s="204"/>
      <c r="CC223" s="204"/>
      <c r="CD223" s="204"/>
      <c r="CE223" s="204"/>
      <c r="CF223" s="204"/>
      <c r="CG223" s="204"/>
      <c r="CH223" s="204"/>
      <c r="CI223" s="204"/>
      <c r="CJ223" s="204"/>
      <c r="CK223" s="204"/>
      <c r="CL223" s="204"/>
      <c r="CM223" s="204"/>
      <c r="CN223" s="204"/>
      <c r="CO223" s="204"/>
      <c r="CP223" s="204"/>
      <c r="CQ223" s="204"/>
      <c r="CR223" s="204"/>
      <c r="CS223" s="204"/>
      <c r="CT223" s="204"/>
      <c r="CU223" s="204"/>
      <c r="CV223" s="204"/>
      <c r="CW223" s="204"/>
      <c r="CX223" s="204"/>
      <c r="CY223" s="204"/>
      <c r="CZ223" s="204"/>
      <c r="DA223" s="204"/>
      <c r="DB223" s="204"/>
      <c r="DC223" s="204"/>
      <c r="DD223" s="204"/>
      <c r="DE223" s="204"/>
      <c r="DF223" s="204"/>
      <c r="DG223" s="204"/>
      <c r="DH223" s="204"/>
      <c r="DI223" s="204"/>
      <c r="DJ223" s="204"/>
      <c r="DK223" s="204"/>
      <c r="DL223" s="204"/>
      <c r="DM223" s="204"/>
      <c r="DN223" s="204"/>
      <c r="DO223" s="204"/>
      <c r="DP223" s="204"/>
      <c r="DQ223" s="204"/>
      <c r="DR223" s="204"/>
      <c r="DS223" s="204"/>
      <c r="DT223" s="204"/>
      <c r="DU223" s="204"/>
      <c r="DV223" s="204"/>
      <c r="DW223" s="204"/>
      <c r="DX223" s="204"/>
      <c r="DY223" s="204"/>
      <c r="DZ223" s="204"/>
      <c r="EA223" s="204"/>
      <c r="EB223" s="204"/>
      <c r="EC223" s="204"/>
      <c r="ED223" s="204"/>
      <c r="EE223" s="204"/>
      <c r="EF223" s="204"/>
      <c r="EG223" s="204"/>
      <c r="EH223" s="204"/>
      <c r="EI223" s="204"/>
      <c r="EJ223" s="204"/>
      <c r="EK223" s="204"/>
      <c r="EL223" s="204"/>
      <c r="EM223" s="204"/>
      <c r="EN223" s="204"/>
      <c r="EO223" s="204"/>
      <c r="EP223" s="204"/>
      <c r="EQ223" s="204"/>
      <c r="ER223" s="204"/>
      <c r="ES223" s="204"/>
      <c r="ET223" s="204"/>
      <c r="EU223" s="204"/>
      <c r="EV223" s="204"/>
      <c r="EW223" s="204"/>
      <c r="EX223" s="204"/>
      <c r="EY223" s="204"/>
      <c r="EZ223" s="204"/>
      <c r="FA223" s="204"/>
      <c r="FB223" s="204"/>
      <c r="FC223" s="204"/>
      <c r="FD223" s="204"/>
      <c r="FE223" s="204"/>
      <c r="FF223" s="204"/>
      <c r="FG223" s="204"/>
      <c r="FH223" s="204"/>
      <c r="FI223" s="204"/>
      <c r="FJ223" s="204"/>
      <c r="FK223" s="204"/>
      <c r="FL223" s="204"/>
      <c r="FM223" s="204"/>
      <c r="FN223" s="204"/>
      <c r="FO223" s="204"/>
      <c r="FP223" s="204"/>
      <c r="FQ223" s="204"/>
      <c r="FR223" s="204"/>
      <c r="FS223" s="204"/>
      <c r="FT223" s="204"/>
      <c r="FU223" s="204"/>
      <c r="FV223" s="204"/>
      <c r="FW223" s="204"/>
      <c r="FX223" s="204"/>
      <c r="FY223" s="204"/>
      <c r="FZ223" s="204"/>
      <c r="GA223" s="204"/>
      <c r="GB223" s="204"/>
      <c r="GC223" s="204"/>
      <c r="GD223" s="204"/>
      <c r="GE223" s="204"/>
      <c r="GF223" s="204"/>
      <c r="GG223" s="204"/>
      <c r="GH223" s="204"/>
      <c r="GI223" s="204"/>
      <c r="GJ223" s="204"/>
      <c r="GK223" s="204"/>
      <c r="GL223" s="204"/>
      <c r="GM223" s="204"/>
      <c r="GN223" s="204"/>
      <c r="GO223" s="204"/>
      <c r="GP223" s="204"/>
      <c r="GQ223" s="204"/>
      <c r="GR223" s="204"/>
      <c r="GS223" s="204"/>
      <c r="GT223" s="204"/>
      <c r="GU223" s="204"/>
      <c r="GV223" s="204"/>
      <c r="GW223" s="204"/>
      <c r="GX223" s="204"/>
      <c r="GY223" s="204"/>
      <c r="GZ223" s="204"/>
      <c r="HA223" s="204"/>
      <c r="HB223" s="204"/>
      <c r="HC223" s="204"/>
      <c r="HD223" s="204"/>
      <c r="HE223" s="204"/>
      <c r="HF223" s="204"/>
      <c r="HG223" s="204"/>
      <c r="HH223" s="204"/>
      <c r="HI223" s="204"/>
      <c r="HJ223" s="204"/>
      <c r="HK223" s="204"/>
      <c r="HL223" s="204"/>
      <c r="HM223" s="204"/>
      <c r="HN223" s="204"/>
      <c r="HO223" s="204"/>
      <c r="HP223" s="204"/>
      <c r="HQ223" s="204"/>
      <c r="HR223" s="204"/>
      <c r="HS223" s="204"/>
      <c r="HT223" s="204"/>
      <c r="HU223" s="204"/>
    </row>
    <row r="224" spans="1:229" ht="12" customHeight="1" x14ac:dyDescent="0.25">
      <c r="A224" s="218"/>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c r="AA224" s="218"/>
      <c r="AB224" s="218"/>
      <c r="AC224" s="218"/>
      <c r="AD224" s="218"/>
      <c r="AE224" s="218"/>
      <c r="AF224" s="218"/>
      <c r="AG224" s="218"/>
      <c r="AH224" s="218"/>
      <c r="AI224" s="218"/>
      <c r="AJ224" s="218"/>
      <c r="AK224" s="218"/>
      <c r="AL224" s="218"/>
      <c r="AM224" s="218"/>
      <c r="AN224" s="218"/>
      <c r="AO224" s="218"/>
      <c r="AP224" s="218"/>
      <c r="AQ224" s="218"/>
      <c r="AR224" s="218"/>
      <c r="AS224" s="218"/>
      <c r="AT224" s="218"/>
      <c r="AU224" s="218"/>
      <c r="AV224" s="203"/>
      <c r="AW224" s="203"/>
      <c r="AX224" s="203"/>
      <c r="AY224" s="203"/>
      <c r="AZ224" s="203"/>
      <c r="BA224" s="203"/>
      <c r="BB224" s="203"/>
      <c r="BC224" s="203"/>
      <c r="BD224" s="203"/>
      <c r="BE224" s="203"/>
      <c r="BF224" s="203"/>
      <c r="BG224" s="203"/>
      <c r="BH224" s="204"/>
      <c r="BI224" s="204"/>
      <c r="BJ224" s="204"/>
      <c r="BK224" s="204"/>
      <c r="BL224" s="204"/>
      <c r="BM224" s="204"/>
      <c r="BN224" s="204"/>
      <c r="BO224" s="204"/>
      <c r="BP224" s="204"/>
      <c r="BQ224" s="204"/>
      <c r="BR224" s="204"/>
      <c r="BS224" s="204"/>
      <c r="BT224" s="204"/>
      <c r="BU224" s="204"/>
      <c r="BV224" s="204"/>
      <c r="BW224" s="204"/>
      <c r="BX224" s="204"/>
      <c r="BY224" s="204"/>
      <c r="BZ224" s="204"/>
      <c r="CA224" s="204"/>
      <c r="CB224" s="204"/>
      <c r="CC224" s="204"/>
      <c r="CD224" s="204"/>
      <c r="CE224" s="204"/>
      <c r="CF224" s="204"/>
      <c r="CG224" s="204"/>
      <c r="CH224" s="204"/>
      <c r="CI224" s="204"/>
      <c r="CJ224" s="204"/>
      <c r="CK224" s="204"/>
      <c r="CL224" s="204"/>
      <c r="CM224" s="204"/>
      <c r="CN224" s="204"/>
      <c r="CO224" s="204"/>
      <c r="CP224" s="204"/>
      <c r="CQ224" s="204"/>
      <c r="CR224" s="204"/>
      <c r="CS224" s="204"/>
      <c r="CT224" s="204"/>
      <c r="CU224" s="204"/>
      <c r="CV224" s="204"/>
      <c r="CW224" s="204"/>
      <c r="CX224" s="204"/>
      <c r="CY224" s="204"/>
      <c r="CZ224" s="204"/>
      <c r="DA224" s="204"/>
      <c r="DB224" s="204"/>
      <c r="DC224" s="204"/>
      <c r="DD224" s="204"/>
      <c r="DE224" s="204"/>
      <c r="DF224" s="204"/>
      <c r="DG224" s="204"/>
      <c r="DH224" s="204"/>
      <c r="DI224" s="204"/>
      <c r="DJ224" s="204"/>
      <c r="DK224" s="204"/>
      <c r="DL224" s="204"/>
      <c r="DM224" s="204"/>
      <c r="DN224" s="204"/>
      <c r="DO224" s="204"/>
      <c r="DP224" s="204"/>
      <c r="DQ224" s="204"/>
      <c r="DR224" s="204"/>
      <c r="DS224" s="204"/>
      <c r="DT224" s="204"/>
      <c r="DU224" s="204"/>
      <c r="DV224" s="204"/>
      <c r="DW224" s="204"/>
      <c r="DX224" s="204"/>
      <c r="DY224" s="204"/>
      <c r="DZ224" s="204"/>
      <c r="EA224" s="204"/>
      <c r="EB224" s="204"/>
      <c r="EC224" s="204"/>
      <c r="ED224" s="204"/>
      <c r="EE224" s="204"/>
      <c r="EF224" s="204"/>
      <c r="EG224" s="204"/>
      <c r="EH224" s="204"/>
      <c r="EI224" s="204"/>
      <c r="EJ224" s="204"/>
      <c r="EK224" s="204"/>
      <c r="EL224" s="204"/>
      <c r="EM224" s="204"/>
      <c r="EN224" s="204"/>
      <c r="EO224" s="204"/>
      <c r="EP224" s="204"/>
      <c r="EQ224" s="204"/>
      <c r="ER224" s="204"/>
      <c r="ES224" s="204"/>
      <c r="ET224" s="204"/>
      <c r="EU224" s="204"/>
      <c r="EV224" s="204"/>
      <c r="EW224" s="204"/>
      <c r="EX224" s="204"/>
      <c r="EY224" s="204"/>
      <c r="EZ224" s="204"/>
      <c r="FA224" s="204"/>
      <c r="FB224" s="204"/>
      <c r="FC224" s="204"/>
      <c r="FD224" s="204"/>
      <c r="FE224" s="204"/>
      <c r="FF224" s="204"/>
      <c r="FG224" s="204"/>
      <c r="FH224" s="204"/>
      <c r="FI224" s="204"/>
      <c r="FJ224" s="204"/>
      <c r="FK224" s="204"/>
      <c r="FL224" s="204"/>
      <c r="FM224" s="204"/>
      <c r="FN224" s="204"/>
      <c r="FO224" s="204"/>
      <c r="FP224" s="204"/>
      <c r="FQ224" s="204"/>
      <c r="FR224" s="204"/>
      <c r="FS224" s="204"/>
      <c r="FT224" s="204"/>
      <c r="FU224" s="204"/>
      <c r="FV224" s="204"/>
      <c r="FW224" s="204"/>
      <c r="FX224" s="204"/>
      <c r="FY224" s="204"/>
      <c r="FZ224" s="204"/>
      <c r="GA224" s="204"/>
      <c r="GB224" s="204"/>
      <c r="GC224" s="204"/>
      <c r="GD224" s="204"/>
      <c r="GE224" s="204"/>
      <c r="GF224" s="204"/>
      <c r="GG224" s="204"/>
      <c r="GH224" s="204"/>
      <c r="GI224" s="204"/>
      <c r="GJ224" s="204"/>
      <c r="GK224" s="204"/>
      <c r="GL224" s="204"/>
      <c r="GM224" s="204"/>
      <c r="GN224" s="204"/>
      <c r="GO224" s="204"/>
      <c r="GP224" s="204"/>
      <c r="GQ224" s="204"/>
      <c r="GR224" s="204"/>
      <c r="GS224" s="204"/>
      <c r="GT224" s="204"/>
      <c r="GU224" s="204"/>
      <c r="GV224" s="204"/>
      <c r="GW224" s="204"/>
      <c r="GX224" s="204"/>
      <c r="GY224" s="204"/>
      <c r="GZ224" s="204"/>
      <c r="HA224" s="204"/>
      <c r="HB224" s="204"/>
      <c r="HC224" s="204"/>
      <c r="HD224" s="204"/>
      <c r="HE224" s="204"/>
      <c r="HF224" s="204"/>
      <c r="HG224" s="204"/>
      <c r="HH224" s="204"/>
      <c r="HI224" s="204"/>
      <c r="HJ224" s="204"/>
      <c r="HK224" s="204"/>
      <c r="HL224" s="204"/>
      <c r="HM224" s="204"/>
      <c r="HN224" s="204"/>
      <c r="HO224" s="204"/>
      <c r="HP224" s="204"/>
      <c r="HQ224" s="204"/>
      <c r="HR224" s="204"/>
      <c r="HS224" s="204"/>
      <c r="HT224" s="204"/>
      <c r="HU224" s="204"/>
    </row>
  </sheetData>
  <sheetProtection sheet="1" objects="1" scenarios="1"/>
  <mergeCells count="142">
    <mergeCell ref="AS50:AU51"/>
    <mergeCell ref="AS53:AU54"/>
    <mergeCell ref="AS56:AU57"/>
    <mergeCell ref="AS59:AU60"/>
    <mergeCell ref="AS62:AU63"/>
    <mergeCell ref="AS65:AU66"/>
    <mergeCell ref="AS68:AU69"/>
    <mergeCell ref="AS71:AU72"/>
    <mergeCell ref="AI62:AK63"/>
    <mergeCell ref="AN62:AP63"/>
    <mergeCell ref="AI56:AK57"/>
    <mergeCell ref="AN56:AP57"/>
    <mergeCell ref="AI59:AK60"/>
    <mergeCell ref="AN59:AP60"/>
    <mergeCell ref="AI65:AK66"/>
    <mergeCell ref="AN65:AP66"/>
    <mergeCell ref="AI68:AK69"/>
    <mergeCell ref="AN68:AP69"/>
    <mergeCell ref="AI71:AK72"/>
    <mergeCell ref="AN71:AP72"/>
    <mergeCell ref="AD65:AF66"/>
    <mergeCell ref="AD59:AF60"/>
    <mergeCell ref="T59:V60"/>
    <mergeCell ref="Y59:AA60"/>
    <mergeCell ref="D46:AJ46"/>
    <mergeCell ref="T24:AE25"/>
    <mergeCell ref="AH22:AS23"/>
    <mergeCell ref="AH34:AP35"/>
    <mergeCell ref="AR34:AS35"/>
    <mergeCell ref="AH24:AP25"/>
    <mergeCell ref="AR24:AS25"/>
    <mergeCell ref="D27:L28"/>
    <mergeCell ref="N27:O28"/>
    <mergeCell ref="D29:L30"/>
    <mergeCell ref="D33:L34"/>
    <mergeCell ref="Y65:AA66"/>
    <mergeCell ref="Y53:AA54"/>
    <mergeCell ref="Y56:AA57"/>
    <mergeCell ref="AC21:AC22"/>
    <mergeCell ref="AS47:AU48"/>
    <mergeCell ref="AI50:AK51"/>
    <mergeCell ref="AN50:AP51"/>
    <mergeCell ref="AI53:AK54"/>
    <mergeCell ref="AN53:AP54"/>
    <mergeCell ref="AQ34:AQ35"/>
    <mergeCell ref="M19:M20"/>
    <mergeCell ref="M21:M22"/>
    <mergeCell ref="M23:M24"/>
    <mergeCell ref="M25:M26"/>
    <mergeCell ref="M27:M28"/>
    <mergeCell ref="M29:M30"/>
    <mergeCell ref="T17:AE18"/>
    <mergeCell ref="AH17:AS18"/>
    <mergeCell ref="AH27:AS28"/>
    <mergeCell ref="AQ19:AQ20"/>
    <mergeCell ref="AC19:AC20"/>
    <mergeCell ref="D17:O18"/>
    <mergeCell ref="AZ31:BA32"/>
    <mergeCell ref="AV23:AW24"/>
    <mergeCell ref="AV25:AW26"/>
    <mergeCell ref="AV27:AW28"/>
    <mergeCell ref="AV29:AW30"/>
    <mergeCell ref="T26:AB27"/>
    <mergeCell ref="AD26:AE27"/>
    <mergeCell ref="T28:AB29"/>
    <mergeCell ref="AD28:AE29"/>
    <mergeCell ref="AV31:AW32"/>
    <mergeCell ref="AX31:AY32"/>
    <mergeCell ref="AQ24:AQ25"/>
    <mergeCell ref="AQ29:AQ30"/>
    <mergeCell ref="AC26:AC27"/>
    <mergeCell ref="AC28:AC29"/>
    <mergeCell ref="T31:AE32"/>
    <mergeCell ref="AR77:AU78"/>
    <mergeCell ref="AM77:AP78"/>
    <mergeCell ref="E53:Q54"/>
    <mergeCell ref="T50:V51"/>
    <mergeCell ref="AC47:AG48"/>
    <mergeCell ref="AD50:AF51"/>
    <mergeCell ref="A36:AU36"/>
    <mergeCell ref="A38:C40"/>
    <mergeCell ref="D43:AU44"/>
    <mergeCell ref="E50:Q51"/>
    <mergeCell ref="S47:W48"/>
    <mergeCell ref="A76:AU76"/>
    <mergeCell ref="E62:Q63"/>
    <mergeCell ref="T62:V63"/>
    <mergeCell ref="Y62:AA63"/>
    <mergeCell ref="AD62:AF63"/>
    <mergeCell ref="E65:Q66"/>
    <mergeCell ref="T65:V66"/>
    <mergeCell ref="E68:Q69"/>
    <mergeCell ref="T68:V69"/>
    <mergeCell ref="Y68:AA69"/>
    <mergeCell ref="AD68:AF69"/>
    <mergeCell ref="E71:Q72"/>
    <mergeCell ref="T71:V72"/>
    <mergeCell ref="A1:C3"/>
    <mergeCell ref="A5:AU7"/>
    <mergeCell ref="D15:J16"/>
    <mergeCell ref="D25:L26"/>
    <mergeCell ref="N25:O26"/>
    <mergeCell ref="D19:L20"/>
    <mergeCell ref="N19:O20"/>
    <mergeCell ref="D21:L22"/>
    <mergeCell ref="N21:O22"/>
    <mergeCell ref="D23:L24"/>
    <mergeCell ref="N23:O24"/>
    <mergeCell ref="AH19:AP20"/>
    <mergeCell ref="AR19:AS20"/>
    <mergeCell ref="B8:AU12"/>
    <mergeCell ref="M14:AL15"/>
    <mergeCell ref="AN1:AU3"/>
    <mergeCell ref="D1:AM3"/>
    <mergeCell ref="T19:AB20"/>
    <mergeCell ref="AD19:AE20"/>
    <mergeCell ref="T21:AB22"/>
    <mergeCell ref="AD21:AE22"/>
    <mergeCell ref="Y71:AA72"/>
    <mergeCell ref="AD71:AF72"/>
    <mergeCell ref="E56:Q57"/>
    <mergeCell ref="E59:Q60"/>
    <mergeCell ref="AH47:AL48"/>
    <mergeCell ref="AM47:AQ48"/>
    <mergeCell ref="AV19:AW20"/>
    <mergeCell ref="AV21:AW22"/>
    <mergeCell ref="D31:L32"/>
    <mergeCell ref="N31:O32"/>
    <mergeCell ref="AH29:AP30"/>
    <mergeCell ref="AR29:AS30"/>
    <mergeCell ref="AH32:AS33"/>
    <mergeCell ref="N29:O30"/>
    <mergeCell ref="D38:AM40"/>
    <mergeCell ref="AN38:AU40"/>
    <mergeCell ref="AD53:AF54"/>
    <mergeCell ref="AD56:AF57"/>
    <mergeCell ref="T53:V54"/>
    <mergeCell ref="T56:V57"/>
    <mergeCell ref="X47:AB48"/>
    <mergeCell ref="T33:AB34"/>
    <mergeCell ref="AD33:AE34"/>
    <mergeCell ref="Y50:AA51"/>
  </mergeCells>
  <conditionalFormatting sqref="N29:O30">
    <cfRule type="cellIs" dxfId="275" priority="92" operator="equal">
      <formula>0</formula>
    </cfRule>
  </conditionalFormatting>
  <conditionalFormatting sqref="N23:O24">
    <cfRule type="cellIs" dxfId="274" priority="98" operator="equal">
      <formula>0</formula>
    </cfRule>
  </conditionalFormatting>
  <conditionalFormatting sqref="N19:O20">
    <cfRule type="cellIs" dxfId="273" priority="102" operator="equal">
      <formula>0</formula>
    </cfRule>
  </conditionalFormatting>
  <conditionalFormatting sqref="N25:O26">
    <cfRule type="cellIs" dxfId="272" priority="96" operator="equal">
      <formula>0</formula>
    </cfRule>
  </conditionalFormatting>
  <conditionalFormatting sqref="N27:O28">
    <cfRule type="cellIs" dxfId="271" priority="94" operator="equal">
      <formula>0</formula>
    </cfRule>
  </conditionalFormatting>
  <conditionalFormatting sqref="N21:O22">
    <cfRule type="cellIs" dxfId="270" priority="100" operator="equal">
      <formula>0</formula>
    </cfRule>
  </conditionalFormatting>
  <conditionalFormatting sqref="AD33:AE34">
    <cfRule type="cellIs" dxfId="269" priority="81" operator="equal">
      <formula>0</formula>
    </cfRule>
  </conditionalFormatting>
  <conditionalFormatting sqref="N19:O20">
    <cfRule type="cellIs" dxfId="268" priority="101" operator="equal">
      <formula>"oui"</formula>
    </cfRule>
  </conditionalFormatting>
  <conditionalFormatting sqref="N21:O22">
    <cfRule type="cellIs" dxfId="267" priority="99" operator="equal">
      <formula>"oui"</formula>
    </cfRule>
  </conditionalFormatting>
  <conditionalFormatting sqref="N23:O24">
    <cfRule type="cellIs" dxfId="266" priority="97" operator="equal">
      <formula>"oui"</formula>
    </cfRule>
  </conditionalFormatting>
  <conditionalFormatting sqref="N25:O26">
    <cfRule type="cellIs" dxfId="265" priority="95" operator="equal">
      <formula>"oui"</formula>
    </cfRule>
  </conditionalFormatting>
  <conditionalFormatting sqref="AD33:AE34">
    <cfRule type="cellIs" dxfId="264" priority="84" operator="equal">
      <formula>0</formula>
    </cfRule>
  </conditionalFormatting>
  <conditionalFormatting sqref="N27:O28">
    <cfRule type="cellIs" dxfId="263" priority="93" operator="equal">
      <formula>"oui"</formula>
    </cfRule>
  </conditionalFormatting>
  <conditionalFormatting sqref="AD33:AE34">
    <cfRule type="cellIs" dxfId="262" priority="82" operator="equal">
      <formula>0</formula>
    </cfRule>
  </conditionalFormatting>
  <conditionalFormatting sqref="N29:O30">
    <cfRule type="cellIs" dxfId="261" priority="91" operator="equal">
      <formula>"oui"</formula>
    </cfRule>
  </conditionalFormatting>
  <conditionalFormatting sqref="AD33:AE34">
    <cfRule type="cellIs" dxfId="260" priority="80" operator="equal">
      <formula>0</formula>
    </cfRule>
  </conditionalFormatting>
  <conditionalFormatting sqref="AD33:AE34">
    <cfRule type="cellIs" dxfId="259" priority="83" operator="equal">
      <formula>"oui"</formula>
    </cfRule>
  </conditionalFormatting>
  <conditionalFormatting sqref="AR19:AS20">
    <cfRule type="cellIs" dxfId="258" priority="73" operator="equal">
      <formula>0</formula>
    </cfRule>
  </conditionalFormatting>
  <conditionalFormatting sqref="AR19:AS20">
    <cfRule type="cellIs" dxfId="257" priority="72" operator="equal">
      <formula>"oui"</formula>
    </cfRule>
  </conditionalFormatting>
  <conditionalFormatting sqref="AR19:AS20">
    <cfRule type="cellIs" dxfId="256" priority="71" operator="equal">
      <formula>0</formula>
    </cfRule>
  </conditionalFormatting>
  <conditionalFormatting sqref="AR19:AS20">
    <cfRule type="cellIs" dxfId="255" priority="70" operator="equal">
      <formula>0</formula>
    </cfRule>
  </conditionalFormatting>
  <conditionalFormatting sqref="AR19:AS20">
    <cfRule type="cellIs" dxfId="254" priority="69" operator="equal">
      <formula>0</formula>
    </cfRule>
  </conditionalFormatting>
  <conditionalFormatting sqref="AR24:AS25">
    <cfRule type="cellIs" dxfId="253" priority="68" operator="equal">
      <formula>0</formula>
    </cfRule>
  </conditionalFormatting>
  <conditionalFormatting sqref="AR24:AS25">
    <cfRule type="cellIs" dxfId="252" priority="67" operator="equal">
      <formula>"oui"</formula>
    </cfRule>
  </conditionalFormatting>
  <conditionalFormatting sqref="AR24:AS25">
    <cfRule type="cellIs" dxfId="251" priority="66" operator="equal">
      <formula>0</formula>
    </cfRule>
  </conditionalFormatting>
  <conditionalFormatting sqref="AR24:AS25">
    <cfRule type="cellIs" dxfId="250" priority="65" operator="equal">
      <formula>0</formula>
    </cfRule>
  </conditionalFormatting>
  <conditionalFormatting sqref="AR24:AS25">
    <cfRule type="cellIs" dxfId="249" priority="64" operator="equal">
      <formula>0</formula>
    </cfRule>
  </conditionalFormatting>
  <conditionalFormatting sqref="T50:V51 T59:V60 T62:V63 T65:V66 T53:V54 T56:V57">
    <cfRule type="expression" dxfId="248" priority="55">
      <formula>$T$50+$T$53+$T$56+$T$59+$T$62+$T$65+$T$68+$T$71=0</formula>
    </cfRule>
  </conditionalFormatting>
  <conditionalFormatting sqref="AR29:AS30">
    <cfRule type="cellIs" dxfId="247" priority="54" operator="equal">
      <formula>0</formula>
    </cfRule>
  </conditionalFormatting>
  <conditionalFormatting sqref="AR29:AS30">
    <cfRule type="cellIs" dxfId="246" priority="53" operator="equal">
      <formula>"oui"</formula>
    </cfRule>
  </conditionalFormatting>
  <conditionalFormatting sqref="AR29:AS30">
    <cfRule type="cellIs" dxfId="245" priority="52" operator="equal">
      <formula>0</formula>
    </cfRule>
  </conditionalFormatting>
  <conditionalFormatting sqref="AR29:AS30">
    <cfRule type="cellIs" dxfId="244" priority="51" operator="equal">
      <formula>0</formula>
    </cfRule>
  </conditionalFormatting>
  <conditionalFormatting sqref="AR29:AS30">
    <cfRule type="cellIs" dxfId="243" priority="50" operator="equal">
      <formula>0</formula>
    </cfRule>
  </conditionalFormatting>
  <conditionalFormatting sqref="AR34:AS35">
    <cfRule type="cellIs" dxfId="242" priority="49" operator="equal">
      <formula>0</formula>
    </cfRule>
  </conditionalFormatting>
  <conditionalFormatting sqref="AR34:AS35">
    <cfRule type="cellIs" dxfId="241" priority="48" operator="equal">
      <formula>"oui"</formula>
    </cfRule>
  </conditionalFormatting>
  <conditionalFormatting sqref="AR34:AS35">
    <cfRule type="cellIs" dxfId="240" priority="47" operator="equal">
      <formula>0</formula>
    </cfRule>
  </conditionalFormatting>
  <conditionalFormatting sqref="AR34:AS35">
    <cfRule type="cellIs" dxfId="239" priority="46" operator="equal">
      <formula>0</formula>
    </cfRule>
  </conditionalFormatting>
  <conditionalFormatting sqref="AR34:AS35">
    <cfRule type="cellIs" dxfId="238" priority="45" operator="equal">
      <formula>0</formula>
    </cfRule>
  </conditionalFormatting>
  <conditionalFormatting sqref="B8">
    <cfRule type="cellIs" dxfId="237" priority="28" operator="equal">
      <formula>0</formula>
    </cfRule>
  </conditionalFormatting>
  <conditionalFormatting sqref="T71:V72">
    <cfRule type="expression" dxfId="236" priority="24">
      <formula>$T$50+$T$53+$T$56+$T$59+$T$62+$T$65+$T$68+$T$71=0</formula>
    </cfRule>
  </conditionalFormatting>
  <conditionalFormatting sqref="N31:O32">
    <cfRule type="cellIs" dxfId="235" priority="23" operator="equal">
      <formula>0</formula>
    </cfRule>
  </conditionalFormatting>
  <conditionalFormatting sqref="N31:O32">
    <cfRule type="cellIs" dxfId="234" priority="22" operator="equal">
      <formula>"oui"</formula>
    </cfRule>
  </conditionalFormatting>
  <conditionalFormatting sqref="AD19:AE20">
    <cfRule type="cellIs" dxfId="233" priority="21" operator="equal">
      <formula>0</formula>
    </cfRule>
  </conditionalFormatting>
  <conditionalFormatting sqref="AD21:AE22">
    <cfRule type="cellIs" dxfId="232" priority="19" operator="equal">
      <formula>0</formula>
    </cfRule>
  </conditionalFormatting>
  <conditionalFormatting sqref="AD19:AE20">
    <cfRule type="cellIs" dxfId="231" priority="20" operator="equal">
      <formula>"oui"</formula>
    </cfRule>
  </conditionalFormatting>
  <conditionalFormatting sqref="AD21:AE22">
    <cfRule type="cellIs" dxfId="230" priority="18" operator="equal">
      <formula>"oui"</formula>
    </cfRule>
  </conditionalFormatting>
  <conditionalFormatting sqref="AD26:AE27">
    <cfRule type="cellIs" dxfId="229" priority="17" operator="equal">
      <formula>0</formula>
    </cfRule>
  </conditionalFormatting>
  <conditionalFormatting sqref="AD28:AE29">
    <cfRule type="cellIs" dxfId="228" priority="15" operator="equal">
      <formula>0</formula>
    </cfRule>
  </conditionalFormatting>
  <conditionalFormatting sqref="AD26:AE27">
    <cfRule type="cellIs" dxfId="227" priority="16" operator="equal">
      <formula>"oui"</formula>
    </cfRule>
  </conditionalFormatting>
  <conditionalFormatting sqref="AD28:AE29">
    <cfRule type="cellIs" dxfId="226" priority="14" operator="equal">
      <formula>"oui"</formula>
    </cfRule>
  </conditionalFormatting>
  <conditionalFormatting sqref="T68:V69">
    <cfRule type="expression" dxfId="225" priority="11">
      <formula>$T$50+$T$53+$T$56+$T$59+$T$62+$T$65+$T$68+$T$71=0</formula>
    </cfRule>
  </conditionalFormatting>
  <conditionalFormatting sqref="AS50:AU51 AS53:AU54 AS56:AU57 AS59:AU60 AS62:AU63 AS65:AU66 AS68:AU69 AS71:AU72">
    <cfRule type="expression" dxfId="224" priority="4">
      <formula>$AS$47=""</formula>
    </cfRule>
  </conditionalFormatting>
  <conditionalFormatting sqref="AN50:AP51 AN53:AP54 AN56:AP57 AN59:AP60 AN62:AP63 AN65:AP66 AN68:AP69 AN71:AP72">
    <cfRule type="expression" dxfId="223" priority="3">
      <formula>$AM$47=""</formula>
    </cfRule>
  </conditionalFormatting>
  <conditionalFormatting sqref="AI50:AK51 AI53:AK54 AI56:AK57 AI59:AK60 AI62:AK63 AI65:AK66 AI68:AK69 AI71:AK72">
    <cfRule type="expression" dxfId="222" priority="2">
      <formula>$AH$47=""</formula>
    </cfRule>
  </conditionalFormatting>
  <conditionalFormatting sqref="AD50:AF51 AD53:AF54 AD56:AF57 AD59:AF60 AD62:AF63 AD65:AF66 AD68:AF69 AD71:AF72">
    <cfRule type="expression" dxfId="221" priority="1">
      <formula>$AC$47=""</formula>
    </cfRule>
  </conditionalFormatting>
  <hyperlinks>
    <hyperlink ref="AR77:AU78" location="Motivations!Zone_d_impression" tooltip="Motivations" display="suivant"/>
    <hyperlink ref="AM77:AP78" location="Attestation!A1" tooltip="Identification" display="précédent"/>
  </hyperlinks>
  <pageMargins left="0.70866141732283472" right="0.70866141732283472" top="0.74803149606299213" bottom="0.74803149606299213" header="0.31496062992125984" footer="0.31496062992125984"/>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315" id="{E00C7FF5-2945-4359-9F41-B52857FB204B}">
            <xm:f>Table!$H$12&gt;0</xm:f>
            <x14:dxf>
              <font>
                <b/>
                <i val="0"/>
              </font>
              <fill>
                <patternFill>
                  <bgColor rgb="FFC6EFCE"/>
                </patternFill>
              </fill>
            </x14:dxf>
          </x14:cfRule>
          <xm:sqref>D17:O18</xm:sqref>
        </x14:conditionalFormatting>
        <x14:conditionalFormatting xmlns:xm="http://schemas.microsoft.com/office/excel/2006/main">
          <x14:cfRule type="expression" priority="317" id="{2C8740C4-A238-4C1C-AC01-ADBF758802E4}">
            <xm:f>Table!$H$21&gt;0</xm:f>
            <x14:dxf>
              <font>
                <b/>
                <i val="0"/>
              </font>
              <fill>
                <patternFill>
                  <bgColor rgb="FFC6EFCE"/>
                </patternFill>
              </fill>
            </x14:dxf>
          </x14:cfRule>
          <xm:sqref>T24:AE25</xm:sqref>
        </x14:conditionalFormatting>
        <x14:conditionalFormatting xmlns:xm="http://schemas.microsoft.com/office/excel/2006/main">
          <x14:cfRule type="expression" priority="318" id="{6288FE29-F828-4DB4-91FD-C6198CF84256}">
            <xm:f>Table!$H$23&gt;0</xm:f>
            <x14:dxf>
              <font>
                <b/>
                <i val="0"/>
              </font>
              <fill>
                <patternFill>
                  <bgColor rgb="FFC6EFCE"/>
                </patternFill>
              </fill>
            </x14:dxf>
          </x14:cfRule>
          <xm:sqref>T31:AE32</xm:sqref>
        </x14:conditionalFormatting>
        <x14:conditionalFormatting xmlns:xm="http://schemas.microsoft.com/office/excel/2006/main">
          <x14:cfRule type="expression" priority="319" id="{E3E2F8B3-D2D1-4CA4-92A9-CF15B6B1C221}">
            <xm:f>Table!G24&gt;0</xm:f>
            <x14:dxf>
              <font>
                <b/>
                <i val="0"/>
              </font>
              <fill>
                <patternFill>
                  <bgColor rgb="FFC6EFCE"/>
                </patternFill>
              </fill>
            </x14:dxf>
          </x14:cfRule>
          <xm:sqref>AH17:AS18</xm:sqref>
        </x14:conditionalFormatting>
        <x14:conditionalFormatting xmlns:xm="http://schemas.microsoft.com/office/excel/2006/main">
          <x14:cfRule type="expression" priority="320" id="{FD02882F-340C-40BE-8873-87984D06273D}">
            <xm:f>Table!G25&gt;0</xm:f>
            <x14:dxf>
              <font>
                <b/>
                <i val="0"/>
              </font>
              <fill>
                <patternFill>
                  <bgColor rgb="FFC6EFCE"/>
                </patternFill>
              </fill>
            </x14:dxf>
          </x14:cfRule>
          <xm:sqref>AH22:AS23</xm:sqref>
        </x14:conditionalFormatting>
        <x14:conditionalFormatting xmlns:xm="http://schemas.microsoft.com/office/excel/2006/main">
          <x14:cfRule type="expression" priority="321" id="{A4AC3258-BDE2-4BB2-B140-57693DD500FB}">
            <xm:f>Table!G26&gt;0</xm:f>
            <x14:dxf>
              <font>
                <b/>
                <i val="0"/>
              </font>
              <fill>
                <patternFill>
                  <bgColor rgb="FFC6EFCE"/>
                </patternFill>
              </fill>
            </x14:dxf>
          </x14:cfRule>
          <xm:sqref>AH27:AS28</xm:sqref>
        </x14:conditionalFormatting>
        <x14:conditionalFormatting xmlns:xm="http://schemas.microsoft.com/office/excel/2006/main">
          <x14:cfRule type="expression" priority="322" id="{3614F217-C6E7-441F-882D-D03EFBEB5D07}">
            <xm:f>Table!G27&gt;0</xm:f>
            <x14:dxf>
              <font>
                <b/>
                <i val="0"/>
              </font>
              <fill>
                <patternFill>
                  <bgColor rgb="FFC6EFCE"/>
                </patternFill>
              </fill>
            </x14:dxf>
          </x14:cfRule>
          <xm:sqref>AH32:AS33</xm:sqref>
        </x14:conditionalFormatting>
        <x14:conditionalFormatting xmlns:xm="http://schemas.microsoft.com/office/excel/2006/main">
          <x14:cfRule type="expression" priority="323" id="{038B645E-071A-4FF3-A59D-EB0A0AE4889F}">
            <xm:f>Table!$H$19&gt;0</xm:f>
            <x14:dxf>
              <font>
                <b/>
                <i val="0"/>
              </font>
              <fill>
                <patternFill>
                  <bgColor rgb="FFC6EFCE"/>
                </patternFill>
              </fill>
            </x14:dxf>
          </x14:cfRule>
          <xm:sqref>T17:AE18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AR34:AS35 AD19:AE22 AD33:AE34 AD26:AE29 AR19:AS20 AR24:AS25 AR29:AS30 N19:O32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EX200"/>
  <sheetViews>
    <sheetView showGridLines="0" showRowColHeaders="0" zoomScale="89" zoomScaleNormal="89" workbookViewId="0">
      <pane ySplit="3" topLeftCell="A4" activePane="bottomLeft" state="frozen"/>
      <selection pane="bottomLeft" activeCell="A40" sqref="A40:AV40"/>
    </sheetView>
  </sheetViews>
  <sheetFormatPr baseColWidth="10" defaultColWidth="2.7109375" defaultRowHeight="12" customHeight="1" x14ac:dyDescent="0.25"/>
  <cols>
    <col min="49" max="154" width="2.7109375" style="81"/>
  </cols>
  <sheetData>
    <row r="1" spans="1:56" ht="12" customHeight="1" thickTop="1" x14ac:dyDescent="0.25">
      <c r="A1" s="411"/>
      <c r="B1" s="411"/>
      <c r="C1" s="411"/>
      <c r="D1" s="412" t="str">
        <f>'Page de garde'!D1:AM3</f>
        <v>Appel à projets commun 2022</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603" t="s">
        <v>238</v>
      </c>
      <c r="AO1" s="604"/>
      <c r="AP1" s="604"/>
      <c r="AQ1" s="604"/>
      <c r="AR1" s="604"/>
      <c r="AS1" s="604"/>
      <c r="AT1" s="604"/>
      <c r="AU1" s="604"/>
      <c r="AV1" s="605"/>
    </row>
    <row r="2" spans="1:56" ht="12" customHeight="1" x14ac:dyDescent="0.25">
      <c r="A2" s="411"/>
      <c r="B2" s="411"/>
      <c r="C2" s="411"/>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606"/>
      <c r="AO2" s="464"/>
      <c r="AP2" s="464"/>
      <c r="AQ2" s="464"/>
      <c r="AR2" s="464"/>
      <c r="AS2" s="464"/>
      <c r="AT2" s="464"/>
      <c r="AU2" s="464"/>
      <c r="AV2" s="607"/>
    </row>
    <row r="3" spans="1:56" ht="12" customHeight="1" thickBot="1" x14ac:dyDescent="0.3">
      <c r="A3" s="411"/>
      <c r="B3" s="411"/>
      <c r="C3" s="411"/>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608"/>
      <c r="AO3" s="609"/>
      <c r="AP3" s="609"/>
      <c r="AQ3" s="609"/>
      <c r="AR3" s="609"/>
      <c r="AS3" s="609"/>
      <c r="AT3" s="609"/>
      <c r="AU3" s="609"/>
      <c r="AV3" s="610"/>
    </row>
    <row r="4" spans="1:56" ht="12" customHeight="1" thickTop="1" x14ac:dyDescent="0.25"/>
    <row r="5" spans="1:56" ht="12" customHeight="1" x14ac:dyDescent="0.25">
      <c r="A5" s="413" t="s">
        <v>165</v>
      </c>
      <c r="B5" s="413"/>
      <c r="C5" s="413"/>
      <c r="D5" s="413"/>
      <c r="E5" s="413"/>
      <c r="F5" s="413"/>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c r="AR5" s="413"/>
      <c r="AS5" s="413"/>
      <c r="AT5" s="413"/>
      <c r="AU5" s="413"/>
      <c r="AV5" s="413"/>
    </row>
    <row r="6" spans="1:56" ht="12" customHeight="1" x14ac:dyDescent="0.25">
      <c r="A6" s="413"/>
      <c r="B6" s="413"/>
      <c r="C6" s="413"/>
      <c r="D6" s="413"/>
      <c r="E6" s="413"/>
      <c r="F6" s="413"/>
      <c r="G6" s="413"/>
      <c r="H6" s="413"/>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row>
    <row r="7" spans="1:56" ht="12" customHeight="1" thickBot="1" x14ac:dyDescent="0.3">
      <c r="A7" s="413"/>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row>
    <row r="8" spans="1:56" ht="12" customHeight="1" x14ac:dyDescent="0.25">
      <c r="B8" s="611" t="str">
        <f>CONCATENATE(Identification!B10)</f>
        <v/>
      </c>
      <c r="C8" s="612"/>
      <c r="D8" s="612"/>
      <c r="E8" s="612"/>
      <c r="F8" s="612"/>
      <c r="G8" s="612"/>
      <c r="H8" s="612"/>
      <c r="I8" s="612"/>
      <c r="J8" s="612"/>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3"/>
    </row>
    <row r="9" spans="1:56" ht="12" customHeight="1" x14ac:dyDescent="0.25">
      <c r="B9" s="614"/>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c r="AT9" s="615"/>
      <c r="AU9" s="616"/>
    </row>
    <row r="10" spans="1:56" ht="12" customHeight="1" x14ac:dyDescent="0.25">
      <c r="B10" s="614"/>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c r="AT10" s="615"/>
      <c r="AU10" s="616"/>
    </row>
    <row r="11" spans="1:56" ht="12" customHeight="1" x14ac:dyDescent="0.25">
      <c r="B11" s="614"/>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5"/>
      <c r="AM11" s="615"/>
      <c r="AN11" s="615"/>
      <c r="AO11" s="615"/>
      <c r="AP11" s="615"/>
      <c r="AQ11" s="615"/>
      <c r="AR11" s="615"/>
      <c r="AS11" s="615"/>
      <c r="AT11" s="615"/>
      <c r="AU11" s="616"/>
    </row>
    <row r="12" spans="1:56" ht="12" customHeight="1" thickBot="1" x14ac:dyDescent="0.3">
      <c r="B12" s="617"/>
      <c r="C12" s="618"/>
      <c r="D12" s="618"/>
      <c r="E12" s="618"/>
      <c r="F12" s="618"/>
      <c r="G12" s="618"/>
      <c r="H12" s="618"/>
      <c r="I12" s="618"/>
      <c r="J12" s="618"/>
      <c r="K12" s="618"/>
      <c r="L12" s="618"/>
      <c r="M12" s="618"/>
      <c r="N12" s="618"/>
      <c r="O12" s="618"/>
      <c r="P12" s="618"/>
      <c r="Q12" s="618"/>
      <c r="R12" s="618"/>
      <c r="S12" s="618"/>
      <c r="T12" s="618"/>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c r="AT12" s="618"/>
      <c r="AU12" s="619"/>
    </row>
    <row r="14" spans="1:56" ht="12" customHeight="1" x14ac:dyDescent="0.25">
      <c r="D14" s="412" t="s">
        <v>54</v>
      </c>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c r="AF14" s="412"/>
      <c r="AG14" s="412"/>
      <c r="AH14" s="412"/>
      <c r="AI14" s="412"/>
      <c r="AJ14" s="412"/>
      <c r="AK14" s="412"/>
      <c r="AL14" s="412"/>
      <c r="AM14" s="412"/>
      <c r="AN14" s="412"/>
      <c r="AO14" s="412"/>
      <c r="AP14" s="412"/>
      <c r="AQ14" s="412"/>
      <c r="AR14" s="412"/>
      <c r="AS14" s="412"/>
      <c r="AT14" s="412"/>
      <c r="AU14" s="71"/>
      <c r="AV14" s="71"/>
      <c r="AW14" s="82"/>
      <c r="AX14" s="82"/>
      <c r="AY14" s="82"/>
      <c r="AZ14" s="82"/>
      <c r="BA14" s="82"/>
      <c r="BB14" s="82"/>
      <c r="BC14" s="82"/>
      <c r="BD14" s="82"/>
    </row>
    <row r="15" spans="1:56" ht="12" customHeight="1" x14ac:dyDescent="0.25">
      <c r="D15" s="412"/>
      <c r="E15" s="412"/>
      <c r="F15" s="412"/>
      <c r="G15" s="412"/>
      <c r="H15" s="412"/>
      <c r="I15" s="412"/>
      <c r="J15" s="412"/>
      <c r="K15" s="412"/>
      <c r="L15" s="412"/>
      <c r="M15" s="412"/>
      <c r="N15" s="412"/>
      <c r="O15" s="412"/>
      <c r="P15" s="412"/>
      <c r="Q15" s="412"/>
      <c r="R15" s="412"/>
      <c r="S15" s="412"/>
      <c r="T15" s="412"/>
      <c r="U15" s="412"/>
      <c r="V15" s="412"/>
      <c r="W15" s="412"/>
      <c r="X15" s="412"/>
      <c r="Y15" s="412"/>
      <c r="Z15" s="412"/>
      <c r="AA15" s="412"/>
      <c r="AB15" s="412"/>
      <c r="AC15" s="412"/>
      <c r="AD15" s="412"/>
      <c r="AE15" s="412"/>
      <c r="AF15" s="412"/>
      <c r="AG15" s="412"/>
      <c r="AH15" s="412"/>
      <c r="AI15" s="412"/>
      <c r="AJ15" s="412"/>
      <c r="AK15" s="412"/>
      <c r="AL15" s="412"/>
      <c r="AM15" s="412"/>
      <c r="AN15" s="412"/>
      <c r="AO15" s="412"/>
      <c r="AP15" s="412"/>
      <c r="AQ15" s="412"/>
      <c r="AR15" s="412"/>
      <c r="AS15" s="412"/>
      <c r="AT15" s="412"/>
      <c r="AU15" s="71"/>
      <c r="AV15" s="71"/>
      <c r="AW15" s="82"/>
      <c r="AX15" s="82"/>
      <c r="AY15" s="82"/>
      <c r="AZ15" s="82"/>
      <c r="BA15" s="82"/>
      <c r="BB15" s="82"/>
      <c r="BC15" s="82"/>
      <c r="BD15" s="82"/>
    </row>
    <row r="16" spans="1:56" ht="12" customHeight="1" thickBot="1" x14ac:dyDescent="0.3"/>
    <row r="17" spans="3:47" ht="12" customHeight="1" x14ac:dyDescent="0.25">
      <c r="C17" s="620"/>
      <c r="D17" s="621"/>
      <c r="E17" s="621"/>
      <c r="F17" s="621"/>
      <c r="G17" s="621"/>
      <c r="H17" s="621"/>
      <c r="I17" s="621"/>
      <c r="J17" s="621"/>
      <c r="K17" s="621"/>
      <c r="L17" s="621"/>
      <c r="M17" s="621"/>
      <c r="N17" s="621"/>
      <c r="O17" s="621"/>
      <c r="P17" s="621"/>
      <c r="Q17" s="621"/>
      <c r="R17" s="621"/>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621"/>
      <c r="AR17" s="621"/>
      <c r="AS17" s="621"/>
      <c r="AT17" s="621"/>
      <c r="AU17" s="622"/>
    </row>
    <row r="18" spans="3:47" ht="12" customHeight="1" x14ac:dyDescent="0.25">
      <c r="C18" s="623"/>
      <c r="D18" s="624"/>
      <c r="E18" s="624"/>
      <c r="F18" s="624"/>
      <c r="G18" s="624"/>
      <c r="H18" s="624"/>
      <c r="I18" s="624"/>
      <c r="J18" s="624"/>
      <c r="K18" s="624"/>
      <c r="L18" s="624"/>
      <c r="M18" s="624"/>
      <c r="N18" s="624"/>
      <c r="O18" s="624"/>
      <c r="P18" s="624"/>
      <c r="Q18" s="624"/>
      <c r="R18" s="624"/>
      <c r="S18" s="624"/>
      <c r="T18" s="624"/>
      <c r="U18" s="624"/>
      <c r="V18" s="624"/>
      <c r="W18" s="624"/>
      <c r="X18" s="624"/>
      <c r="Y18" s="624"/>
      <c r="Z18" s="624"/>
      <c r="AA18" s="624"/>
      <c r="AB18" s="624"/>
      <c r="AC18" s="624"/>
      <c r="AD18" s="624"/>
      <c r="AE18" s="624"/>
      <c r="AF18" s="624"/>
      <c r="AG18" s="624"/>
      <c r="AH18" s="624"/>
      <c r="AI18" s="624"/>
      <c r="AJ18" s="624"/>
      <c r="AK18" s="624"/>
      <c r="AL18" s="624"/>
      <c r="AM18" s="624"/>
      <c r="AN18" s="624"/>
      <c r="AO18" s="624"/>
      <c r="AP18" s="624"/>
      <c r="AQ18" s="624"/>
      <c r="AR18" s="624"/>
      <c r="AS18" s="624"/>
      <c r="AT18" s="624"/>
      <c r="AU18" s="625"/>
    </row>
    <row r="19" spans="3:47" ht="12" customHeight="1" x14ac:dyDescent="0.25">
      <c r="C19" s="623"/>
      <c r="D19" s="624"/>
      <c r="E19" s="624"/>
      <c r="F19" s="624"/>
      <c r="G19" s="624"/>
      <c r="H19" s="624"/>
      <c r="I19" s="624"/>
      <c r="J19" s="624"/>
      <c r="K19" s="624"/>
      <c r="L19" s="624"/>
      <c r="M19" s="624"/>
      <c r="N19" s="624"/>
      <c r="O19" s="624"/>
      <c r="P19" s="624"/>
      <c r="Q19" s="624"/>
      <c r="R19" s="624"/>
      <c r="S19" s="624"/>
      <c r="T19" s="624"/>
      <c r="U19" s="624"/>
      <c r="V19" s="624"/>
      <c r="W19" s="624"/>
      <c r="X19" s="624"/>
      <c r="Y19" s="624"/>
      <c r="Z19" s="624"/>
      <c r="AA19" s="624"/>
      <c r="AB19" s="624"/>
      <c r="AC19" s="624"/>
      <c r="AD19" s="624"/>
      <c r="AE19" s="624"/>
      <c r="AF19" s="624"/>
      <c r="AG19" s="624"/>
      <c r="AH19" s="624"/>
      <c r="AI19" s="624"/>
      <c r="AJ19" s="624"/>
      <c r="AK19" s="624"/>
      <c r="AL19" s="624"/>
      <c r="AM19" s="624"/>
      <c r="AN19" s="624"/>
      <c r="AO19" s="624"/>
      <c r="AP19" s="624"/>
      <c r="AQ19" s="624"/>
      <c r="AR19" s="624"/>
      <c r="AS19" s="624"/>
      <c r="AT19" s="624"/>
      <c r="AU19" s="625"/>
    </row>
    <row r="20" spans="3:47" ht="12" customHeight="1" x14ac:dyDescent="0.25">
      <c r="C20" s="623"/>
      <c r="D20" s="624"/>
      <c r="E20" s="624"/>
      <c r="F20" s="624"/>
      <c r="G20" s="624"/>
      <c r="H20" s="624"/>
      <c r="I20" s="624"/>
      <c r="J20" s="624"/>
      <c r="K20" s="624"/>
      <c r="L20" s="624"/>
      <c r="M20" s="624"/>
      <c r="N20" s="624"/>
      <c r="O20" s="624"/>
      <c r="P20" s="624"/>
      <c r="Q20" s="624"/>
      <c r="R20" s="624"/>
      <c r="S20" s="624"/>
      <c r="T20" s="624"/>
      <c r="U20" s="624"/>
      <c r="V20" s="624"/>
      <c r="W20" s="624"/>
      <c r="X20" s="624"/>
      <c r="Y20" s="624"/>
      <c r="Z20" s="624"/>
      <c r="AA20" s="624"/>
      <c r="AB20" s="624"/>
      <c r="AC20" s="624"/>
      <c r="AD20" s="624"/>
      <c r="AE20" s="624"/>
      <c r="AF20" s="624"/>
      <c r="AG20" s="624"/>
      <c r="AH20" s="624"/>
      <c r="AI20" s="624"/>
      <c r="AJ20" s="624"/>
      <c r="AK20" s="624"/>
      <c r="AL20" s="624"/>
      <c r="AM20" s="624"/>
      <c r="AN20" s="624"/>
      <c r="AO20" s="624"/>
      <c r="AP20" s="624"/>
      <c r="AQ20" s="624"/>
      <c r="AR20" s="624"/>
      <c r="AS20" s="624"/>
      <c r="AT20" s="624"/>
      <c r="AU20" s="625"/>
    </row>
    <row r="21" spans="3:47" ht="12" customHeight="1" x14ac:dyDescent="0.25">
      <c r="C21" s="623"/>
      <c r="D21" s="624"/>
      <c r="E21" s="624"/>
      <c r="F21" s="624"/>
      <c r="G21" s="624"/>
      <c r="H21" s="624"/>
      <c r="I21" s="624"/>
      <c r="J21" s="624"/>
      <c r="K21" s="624"/>
      <c r="L21" s="624"/>
      <c r="M21" s="624"/>
      <c r="N21" s="624"/>
      <c r="O21" s="624"/>
      <c r="P21" s="624"/>
      <c r="Q21" s="624"/>
      <c r="R21" s="624"/>
      <c r="S21" s="624"/>
      <c r="T21" s="624"/>
      <c r="U21" s="624"/>
      <c r="V21" s="624"/>
      <c r="W21" s="624"/>
      <c r="X21" s="624"/>
      <c r="Y21" s="624"/>
      <c r="Z21" s="624"/>
      <c r="AA21" s="624"/>
      <c r="AB21" s="624"/>
      <c r="AC21" s="624"/>
      <c r="AD21" s="624"/>
      <c r="AE21" s="624"/>
      <c r="AF21" s="624"/>
      <c r="AG21" s="624"/>
      <c r="AH21" s="624"/>
      <c r="AI21" s="624"/>
      <c r="AJ21" s="624"/>
      <c r="AK21" s="624"/>
      <c r="AL21" s="624"/>
      <c r="AM21" s="624"/>
      <c r="AN21" s="624"/>
      <c r="AO21" s="624"/>
      <c r="AP21" s="624"/>
      <c r="AQ21" s="624"/>
      <c r="AR21" s="624"/>
      <c r="AS21" s="624"/>
      <c r="AT21" s="624"/>
      <c r="AU21" s="625"/>
    </row>
    <row r="22" spans="3:47" ht="12" customHeight="1" x14ac:dyDescent="0.25">
      <c r="C22" s="623"/>
      <c r="D22" s="624"/>
      <c r="E22" s="624"/>
      <c r="F22" s="624"/>
      <c r="G22" s="624"/>
      <c r="H22" s="624"/>
      <c r="I22" s="624"/>
      <c r="J22" s="624"/>
      <c r="K22" s="624"/>
      <c r="L22" s="624"/>
      <c r="M22" s="624"/>
      <c r="N22" s="624"/>
      <c r="O22" s="624"/>
      <c r="P22" s="624"/>
      <c r="Q22" s="624"/>
      <c r="R22" s="624"/>
      <c r="S22" s="624"/>
      <c r="T22" s="624"/>
      <c r="U22" s="624"/>
      <c r="V22" s="624"/>
      <c r="W22" s="624"/>
      <c r="X22" s="624"/>
      <c r="Y22" s="624"/>
      <c r="Z22" s="624"/>
      <c r="AA22" s="624"/>
      <c r="AB22" s="624"/>
      <c r="AC22" s="624"/>
      <c r="AD22" s="624"/>
      <c r="AE22" s="624"/>
      <c r="AF22" s="624"/>
      <c r="AG22" s="624"/>
      <c r="AH22" s="624"/>
      <c r="AI22" s="624"/>
      <c r="AJ22" s="624"/>
      <c r="AK22" s="624"/>
      <c r="AL22" s="624"/>
      <c r="AM22" s="624"/>
      <c r="AN22" s="624"/>
      <c r="AO22" s="624"/>
      <c r="AP22" s="624"/>
      <c r="AQ22" s="624"/>
      <c r="AR22" s="624"/>
      <c r="AS22" s="624"/>
      <c r="AT22" s="624"/>
      <c r="AU22" s="625"/>
    </row>
    <row r="23" spans="3:47" ht="12" customHeight="1" x14ac:dyDescent="0.25">
      <c r="C23" s="623"/>
      <c r="D23" s="624"/>
      <c r="E23" s="624"/>
      <c r="F23" s="624"/>
      <c r="G23" s="624"/>
      <c r="H23" s="624"/>
      <c r="I23" s="624"/>
      <c r="J23" s="624"/>
      <c r="K23" s="624"/>
      <c r="L23" s="624"/>
      <c r="M23" s="624"/>
      <c r="N23" s="624"/>
      <c r="O23" s="624"/>
      <c r="P23" s="624"/>
      <c r="Q23" s="624"/>
      <c r="R23" s="624"/>
      <c r="S23" s="624"/>
      <c r="T23" s="624"/>
      <c r="U23" s="624"/>
      <c r="V23" s="624"/>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c r="AT23" s="624"/>
      <c r="AU23" s="625"/>
    </row>
    <row r="24" spans="3:47" ht="12" customHeight="1" x14ac:dyDescent="0.25">
      <c r="C24" s="623"/>
      <c r="D24" s="624"/>
      <c r="E24" s="624"/>
      <c r="F24" s="624"/>
      <c r="G24" s="624"/>
      <c r="H24" s="624"/>
      <c r="I24" s="624"/>
      <c r="J24" s="624"/>
      <c r="K24" s="624"/>
      <c r="L24" s="624"/>
      <c r="M24" s="624"/>
      <c r="N24" s="624"/>
      <c r="O24" s="624"/>
      <c r="P24" s="624"/>
      <c r="Q24" s="624"/>
      <c r="R24" s="624"/>
      <c r="S24" s="624"/>
      <c r="T24" s="624"/>
      <c r="U24" s="624"/>
      <c r="V24" s="624"/>
      <c r="W24" s="624"/>
      <c r="X24" s="624"/>
      <c r="Y24" s="624"/>
      <c r="Z24" s="624"/>
      <c r="AA24" s="624"/>
      <c r="AB24" s="624"/>
      <c r="AC24" s="624"/>
      <c r="AD24" s="624"/>
      <c r="AE24" s="624"/>
      <c r="AF24" s="624"/>
      <c r="AG24" s="624"/>
      <c r="AH24" s="624"/>
      <c r="AI24" s="624"/>
      <c r="AJ24" s="624"/>
      <c r="AK24" s="624"/>
      <c r="AL24" s="624"/>
      <c r="AM24" s="624"/>
      <c r="AN24" s="624"/>
      <c r="AO24" s="624"/>
      <c r="AP24" s="624"/>
      <c r="AQ24" s="624"/>
      <c r="AR24" s="624"/>
      <c r="AS24" s="624"/>
      <c r="AT24" s="624"/>
      <c r="AU24" s="625"/>
    </row>
    <row r="25" spans="3:47" ht="12" customHeight="1" x14ac:dyDescent="0.25">
      <c r="C25" s="623"/>
      <c r="D25" s="624"/>
      <c r="E25" s="624"/>
      <c r="F25" s="624"/>
      <c r="G25" s="624"/>
      <c r="H25" s="624"/>
      <c r="I25" s="624"/>
      <c r="J25" s="624"/>
      <c r="K25" s="624"/>
      <c r="L25" s="624"/>
      <c r="M25" s="624"/>
      <c r="N25" s="624"/>
      <c r="O25" s="624"/>
      <c r="P25" s="624"/>
      <c r="Q25" s="624"/>
      <c r="R25" s="624"/>
      <c r="S25" s="624"/>
      <c r="T25" s="624"/>
      <c r="U25" s="624"/>
      <c r="V25" s="624"/>
      <c r="W25" s="624"/>
      <c r="X25" s="624"/>
      <c r="Y25" s="624"/>
      <c r="Z25" s="624"/>
      <c r="AA25" s="624"/>
      <c r="AB25" s="624"/>
      <c r="AC25" s="624"/>
      <c r="AD25" s="624"/>
      <c r="AE25" s="624"/>
      <c r="AF25" s="624"/>
      <c r="AG25" s="624"/>
      <c r="AH25" s="624"/>
      <c r="AI25" s="624"/>
      <c r="AJ25" s="624"/>
      <c r="AK25" s="624"/>
      <c r="AL25" s="624"/>
      <c r="AM25" s="624"/>
      <c r="AN25" s="624"/>
      <c r="AO25" s="624"/>
      <c r="AP25" s="624"/>
      <c r="AQ25" s="624"/>
      <c r="AR25" s="624"/>
      <c r="AS25" s="624"/>
      <c r="AT25" s="624"/>
      <c r="AU25" s="625"/>
    </row>
    <row r="26" spans="3:47" ht="12" customHeight="1" x14ac:dyDescent="0.25">
      <c r="C26" s="623"/>
      <c r="D26" s="624"/>
      <c r="E26" s="624"/>
      <c r="F26" s="624"/>
      <c r="G26" s="624"/>
      <c r="H26" s="624"/>
      <c r="I26" s="624"/>
      <c r="J26" s="624"/>
      <c r="K26" s="624"/>
      <c r="L26" s="624"/>
      <c r="M26" s="624"/>
      <c r="N26" s="624"/>
      <c r="O26" s="624"/>
      <c r="P26" s="624"/>
      <c r="Q26" s="624"/>
      <c r="R26" s="624"/>
      <c r="S26" s="624"/>
      <c r="T26" s="624"/>
      <c r="U26" s="624"/>
      <c r="V26" s="624"/>
      <c r="W26" s="624"/>
      <c r="X26" s="624"/>
      <c r="Y26" s="624"/>
      <c r="Z26" s="624"/>
      <c r="AA26" s="624"/>
      <c r="AB26" s="624"/>
      <c r="AC26" s="624"/>
      <c r="AD26" s="624"/>
      <c r="AE26" s="624"/>
      <c r="AF26" s="624"/>
      <c r="AG26" s="624"/>
      <c r="AH26" s="624"/>
      <c r="AI26" s="624"/>
      <c r="AJ26" s="624"/>
      <c r="AK26" s="624"/>
      <c r="AL26" s="624"/>
      <c r="AM26" s="624"/>
      <c r="AN26" s="624"/>
      <c r="AO26" s="624"/>
      <c r="AP26" s="624"/>
      <c r="AQ26" s="624"/>
      <c r="AR26" s="624"/>
      <c r="AS26" s="624"/>
      <c r="AT26" s="624"/>
      <c r="AU26" s="625"/>
    </row>
    <row r="27" spans="3:47" ht="12" customHeight="1" x14ac:dyDescent="0.25">
      <c r="C27" s="623"/>
      <c r="D27" s="624"/>
      <c r="E27" s="624"/>
      <c r="F27" s="624"/>
      <c r="G27" s="624"/>
      <c r="H27" s="624"/>
      <c r="I27" s="624"/>
      <c r="J27" s="624"/>
      <c r="K27" s="624"/>
      <c r="L27" s="624"/>
      <c r="M27" s="624"/>
      <c r="N27" s="624"/>
      <c r="O27" s="624"/>
      <c r="P27" s="624"/>
      <c r="Q27" s="624"/>
      <c r="R27" s="624"/>
      <c r="S27" s="624"/>
      <c r="T27" s="624"/>
      <c r="U27" s="624"/>
      <c r="V27" s="624"/>
      <c r="W27" s="624"/>
      <c r="X27" s="624"/>
      <c r="Y27" s="624"/>
      <c r="Z27" s="624"/>
      <c r="AA27" s="624"/>
      <c r="AB27" s="624"/>
      <c r="AC27" s="624"/>
      <c r="AD27" s="624"/>
      <c r="AE27" s="624"/>
      <c r="AF27" s="624"/>
      <c r="AG27" s="624"/>
      <c r="AH27" s="624"/>
      <c r="AI27" s="624"/>
      <c r="AJ27" s="624"/>
      <c r="AK27" s="624"/>
      <c r="AL27" s="624"/>
      <c r="AM27" s="624"/>
      <c r="AN27" s="624"/>
      <c r="AO27" s="624"/>
      <c r="AP27" s="624"/>
      <c r="AQ27" s="624"/>
      <c r="AR27" s="624"/>
      <c r="AS27" s="624"/>
      <c r="AT27" s="624"/>
      <c r="AU27" s="625"/>
    </row>
    <row r="28" spans="3:47" ht="12" customHeight="1" x14ac:dyDescent="0.25">
      <c r="C28" s="623"/>
      <c r="D28" s="624"/>
      <c r="E28" s="624"/>
      <c r="F28" s="624"/>
      <c r="G28" s="624"/>
      <c r="H28" s="624"/>
      <c r="I28" s="624"/>
      <c r="J28" s="624"/>
      <c r="K28" s="624"/>
      <c r="L28" s="624"/>
      <c r="M28" s="624"/>
      <c r="N28" s="624"/>
      <c r="O28" s="624"/>
      <c r="P28" s="624"/>
      <c r="Q28" s="624"/>
      <c r="R28" s="624"/>
      <c r="S28" s="624"/>
      <c r="T28" s="624"/>
      <c r="U28" s="624"/>
      <c r="V28" s="624"/>
      <c r="W28" s="624"/>
      <c r="X28" s="624"/>
      <c r="Y28" s="624"/>
      <c r="Z28" s="624"/>
      <c r="AA28" s="624"/>
      <c r="AB28" s="624"/>
      <c r="AC28" s="624"/>
      <c r="AD28" s="624"/>
      <c r="AE28" s="624"/>
      <c r="AF28" s="624"/>
      <c r="AG28" s="624"/>
      <c r="AH28" s="624"/>
      <c r="AI28" s="624"/>
      <c r="AJ28" s="624"/>
      <c r="AK28" s="624"/>
      <c r="AL28" s="624"/>
      <c r="AM28" s="624"/>
      <c r="AN28" s="624"/>
      <c r="AO28" s="624"/>
      <c r="AP28" s="624"/>
      <c r="AQ28" s="624"/>
      <c r="AR28" s="624"/>
      <c r="AS28" s="624"/>
      <c r="AT28" s="624"/>
      <c r="AU28" s="625"/>
    </row>
    <row r="29" spans="3:47" ht="12" customHeight="1" x14ac:dyDescent="0.25">
      <c r="C29" s="623"/>
      <c r="D29" s="624"/>
      <c r="E29" s="624"/>
      <c r="F29" s="624"/>
      <c r="G29" s="624"/>
      <c r="H29" s="624"/>
      <c r="I29" s="624"/>
      <c r="J29" s="624"/>
      <c r="K29" s="624"/>
      <c r="L29" s="624"/>
      <c r="M29" s="624"/>
      <c r="N29" s="624"/>
      <c r="O29" s="624"/>
      <c r="P29" s="624"/>
      <c r="Q29" s="624"/>
      <c r="R29" s="624"/>
      <c r="S29" s="624"/>
      <c r="T29" s="624"/>
      <c r="U29" s="624"/>
      <c r="V29" s="624"/>
      <c r="W29" s="624"/>
      <c r="X29" s="624"/>
      <c r="Y29" s="624"/>
      <c r="Z29" s="624"/>
      <c r="AA29" s="624"/>
      <c r="AB29" s="624"/>
      <c r="AC29" s="624"/>
      <c r="AD29" s="624"/>
      <c r="AE29" s="624"/>
      <c r="AF29" s="624"/>
      <c r="AG29" s="624"/>
      <c r="AH29" s="624"/>
      <c r="AI29" s="624"/>
      <c r="AJ29" s="624"/>
      <c r="AK29" s="624"/>
      <c r="AL29" s="624"/>
      <c r="AM29" s="624"/>
      <c r="AN29" s="624"/>
      <c r="AO29" s="624"/>
      <c r="AP29" s="624"/>
      <c r="AQ29" s="624"/>
      <c r="AR29" s="624"/>
      <c r="AS29" s="624"/>
      <c r="AT29" s="624"/>
      <c r="AU29" s="625"/>
    </row>
    <row r="30" spans="3:47" ht="12" customHeight="1" x14ac:dyDescent="0.25">
      <c r="C30" s="623"/>
      <c r="D30" s="624"/>
      <c r="E30" s="624"/>
      <c r="F30" s="624"/>
      <c r="G30" s="624"/>
      <c r="H30" s="624"/>
      <c r="I30" s="624"/>
      <c r="J30" s="624"/>
      <c r="K30" s="624"/>
      <c r="L30" s="624"/>
      <c r="M30" s="624"/>
      <c r="N30" s="624"/>
      <c r="O30" s="624"/>
      <c r="P30" s="624"/>
      <c r="Q30" s="624"/>
      <c r="R30" s="624"/>
      <c r="S30" s="624"/>
      <c r="T30" s="624"/>
      <c r="U30" s="624"/>
      <c r="V30" s="624"/>
      <c r="W30" s="624"/>
      <c r="X30" s="624"/>
      <c r="Y30" s="624"/>
      <c r="Z30" s="624"/>
      <c r="AA30" s="624"/>
      <c r="AB30" s="624"/>
      <c r="AC30" s="624"/>
      <c r="AD30" s="624"/>
      <c r="AE30" s="624"/>
      <c r="AF30" s="624"/>
      <c r="AG30" s="624"/>
      <c r="AH30" s="624"/>
      <c r="AI30" s="624"/>
      <c r="AJ30" s="624"/>
      <c r="AK30" s="624"/>
      <c r="AL30" s="624"/>
      <c r="AM30" s="624"/>
      <c r="AN30" s="624"/>
      <c r="AO30" s="624"/>
      <c r="AP30" s="624"/>
      <c r="AQ30" s="624"/>
      <c r="AR30" s="624"/>
      <c r="AS30" s="624"/>
      <c r="AT30" s="624"/>
      <c r="AU30" s="625"/>
    </row>
    <row r="31" spans="3:47" ht="12" customHeight="1" x14ac:dyDescent="0.25">
      <c r="C31" s="623"/>
      <c r="D31" s="624"/>
      <c r="E31" s="624"/>
      <c r="F31" s="624"/>
      <c r="G31" s="624"/>
      <c r="H31" s="624"/>
      <c r="I31" s="624"/>
      <c r="J31" s="624"/>
      <c r="K31" s="624"/>
      <c r="L31" s="624"/>
      <c r="M31" s="624"/>
      <c r="N31" s="624"/>
      <c r="O31" s="624"/>
      <c r="P31" s="624"/>
      <c r="Q31" s="624"/>
      <c r="R31" s="624"/>
      <c r="S31" s="624"/>
      <c r="T31" s="624"/>
      <c r="U31" s="624"/>
      <c r="V31" s="624"/>
      <c r="W31" s="624"/>
      <c r="X31" s="624"/>
      <c r="Y31" s="624"/>
      <c r="Z31" s="624"/>
      <c r="AA31" s="624"/>
      <c r="AB31" s="624"/>
      <c r="AC31" s="624"/>
      <c r="AD31" s="624"/>
      <c r="AE31" s="624"/>
      <c r="AF31" s="624"/>
      <c r="AG31" s="624"/>
      <c r="AH31" s="624"/>
      <c r="AI31" s="624"/>
      <c r="AJ31" s="624"/>
      <c r="AK31" s="624"/>
      <c r="AL31" s="624"/>
      <c r="AM31" s="624"/>
      <c r="AN31" s="624"/>
      <c r="AO31" s="624"/>
      <c r="AP31" s="624"/>
      <c r="AQ31" s="624"/>
      <c r="AR31" s="624"/>
      <c r="AS31" s="624"/>
      <c r="AT31" s="624"/>
      <c r="AU31" s="625"/>
    </row>
    <row r="32" spans="3:47" ht="12" customHeight="1" x14ac:dyDescent="0.25">
      <c r="C32" s="623"/>
      <c r="D32" s="624"/>
      <c r="E32" s="624"/>
      <c r="F32" s="624"/>
      <c r="G32" s="624"/>
      <c r="H32" s="624"/>
      <c r="I32" s="624"/>
      <c r="J32" s="624"/>
      <c r="K32" s="624"/>
      <c r="L32" s="624"/>
      <c r="M32" s="624"/>
      <c r="N32" s="624"/>
      <c r="O32" s="624"/>
      <c r="P32" s="624"/>
      <c r="Q32" s="624"/>
      <c r="R32" s="624"/>
      <c r="S32" s="624"/>
      <c r="T32" s="624"/>
      <c r="U32" s="624"/>
      <c r="V32" s="624"/>
      <c r="W32" s="624"/>
      <c r="X32" s="624"/>
      <c r="Y32" s="624"/>
      <c r="Z32" s="624"/>
      <c r="AA32" s="624"/>
      <c r="AB32" s="624"/>
      <c r="AC32" s="624"/>
      <c r="AD32" s="624"/>
      <c r="AE32" s="624"/>
      <c r="AF32" s="624"/>
      <c r="AG32" s="624"/>
      <c r="AH32" s="624"/>
      <c r="AI32" s="624"/>
      <c r="AJ32" s="624"/>
      <c r="AK32" s="624"/>
      <c r="AL32" s="624"/>
      <c r="AM32" s="624"/>
      <c r="AN32" s="624"/>
      <c r="AO32" s="624"/>
      <c r="AP32" s="624"/>
      <c r="AQ32" s="624"/>
      <c r="AR32" s="624"/>
      <c r="AS32" s="624"/>
      <c r="AT32" s="624"/>
      <c r="AU32" s="625"/>
    </row>
    <row r="33" spans="1:56" ht="12" customHeight="1" x14ac:dyDescent="0.25">
      <c r="C33" s="623"/>
      <c r="D33" s="624"/>
      <c r="E33" s="624"/>
      <c r="F33" s="624"/>
      <c r="G33" s="624"/>
      <c r="H33" s="624"/>
      <c r="I33" s="624"/>
      <c r="J33" s="624"/>
      <c r="K33" s="624"/>
      <c r="L33" s="624"/>
      <c r="M33" s="624"/>
      <c r="N33" s="624"/>
      <c r="O33" s="624"/>
      <c r="P33" s="624"/>
      <c r="Q33" s="624"/>
      <c r="R33" s="624"/>
      <c r="S33" s="624"/>
      <c r="T33" s="624"/>
      <c r="U33" s="624"/>
      <c r="V33" s="624"/>
      <c r="W33" s="624"/>
      <c r="X33" s="624"/>
      <c r="Y33" s="624"/>
      <c r="Z33" s="624"/>
      <c r="AA33" s="624"/>
      <c r="AB33" s="624"/>
      <c r="AC33" s="624"/>
      <c r="AD33" s="624"/>
      <c r="AE33" s="624"/>
      <c r="AF33" s="624"/>
      <c r="AG33" s="624"/>
      <c r="AH33" s="624"/>
      <c r="AI33" s="624"/>
      <c r="AJ33" s="624"/>
      <c r="AK33" s="624"/>
      <c r="AL33" s="624"/>
      <c r="AM33" s="624"/>
      <c r="AN33" s="624"/>
      <c r="AO33" s="624"/>
      <c r="AP33" s="624"/>
      <c r="AQ33" s="624"/>
      <c r="AR33" s="624"/>
      <c r="AS33" s="624"/>
      <c r="AT33" s="624"/>
      <c r="AU33" s="625"/>
    </row>
    <row r="34" spans="1:56" ht="12" customHeight="1" x14ac:dyDescent="0.25">
      <c r="C34" s="623"/>
      <c r="D34" s="624"/>
      <c r="E34" s="624"/>
      <c r="F34" s="624"/>
      <c r="G34" s="624"/>
      <c r="H34" s="624"/>
      <c r="I34" s="624"/>
      <c r="J34" s="624"/>
      <c r="K34" s="624"/>
      <c r="L34" s="624"/>
      <c r="M34" s="624"/>
      <c r="N34" s="624"/>
      <c r="O34" s="624"/>
      <c r="P34" s="624"/>
      <c r="Q34" s="624"/>
      <c r="R34" s="624"/>
      <c r="S34" s="624"/>
      <c r="T34" s="624"/>
      <c r="U34" s="624"/>
      <c r="V34" s="624"/>
      <c r="W34" s="624"/>
      <c r="X34" s="624"/>
      <c r="Y34" s="624"/>
      <c r="Z34" s="624"/>
      <c r="AA34" s="624"/>
      <c r="AB34" s="624"/>
      <c r="AC34" s="624"/>
      <c r="AD34" s="624"/>
      <c r="AE34" s="624"/>
      <c r="AF34" s="624"/>
      <c r="AG34" s="624"/>
      <c r="AH34" s="624"/>
      <c r="AI34" s="624"/>
      <c r="AJ34" s="624"/>
      <c r="AK34" s="624"/>
      <c r="AL34" s="624"/>
      <c r="AM34" s="624"/>
      <c r="AN34" s="624"/>
      <c r="AO34" s="624"/>
      <c r="AP34" s="624"/>
      <c r="AQ34" s="624"/>
      <c r="AR34" s="624"/>
      <c r="AS34" s="624"/>
      <c r="AT34" s="624"/>
      <c r="AU34" s="625"/>
    </row>
    <row r="35" spans="1:56" ht="12" customHeight="1" x14ac:dyDescent="0.25">
      <c r="C35" s="623"/>
      <c r="D35" s="624"/>
      <c r="E35" s="624"/>
      <c r="F35" s="624"/>
      <c r="G35" s="624"/>
      <c r="H35" s="624"/>
      <c r="I35" s="624"/>
      <c r="J35" s="624"/>
      <c r="K35" s="624"/>
      <c r="L35" s="624"/>
      <c r="M35" s="624"/>
      <c r="N35" s="624"/>
      <c r="O35" s="624"/>
      <c r="P35" s="624"/>
      <c r="Q35" s="624"/>
      <c r="R35" s="624"/>
      <c r="S35" s="624"/>
      <c r="T35" s="624"/>
      <c r="U35" s="624"/>
      <c r="V35" s="624"/>
      <c r="W35" s="624"/>
      <c r="X35" s="624"/>
      <c r="Y35" s="624"/>
      <c r="Z35" s="624"/>
      <c r="AA35" s="624"/>
      <c r="AB35" s="624"/>
      <c r="AC35" s="624"/>
      <c r="AD35" s="624"/>
      <c r="AE35" s="624"/>
      <c r="AF35" s="624"/>
      <c r="AG35" s="624"/>
      <c r="AH35" s="624"/>
      <c r="AI35" s="624"/>
      <c r="AJ35" s="624"/>
      <c r="AK35" s="624"/>
      <c r="AL35" s="624"/>
      <c r="AM35" s="624"/>
      <c r="AN35" s="624"/>
      <c r="AO35" s="624"/>
      <c r="AP35" s="624"/>
      <c r="AQ35" s="624"/>
      <c r="AR35" s="624"/>
      <c r="AS35" s="624"/>
      <c r="AT35" s="624"/>
      <c r="AU35" s="625"/>
    </row>
    <row r="36" spans="1:56" ht="12" customHeight="1" x14ac:dyDescent="0.25">
      <c r="C36" s="623"/>
      <c r="D36" s="624"/>
      <c r="E36" s="624"/>
      <c r="F36" s="624"/>
      <c r="G36" s="624"/>
      <c r="H36" s="624"/>
      <c r="I36" s="624"/>
      <c r="J36" s="624"/>
      <c r="K36" s="624"/>
      <c r="L36" s="624"/>
      <c r="M36" s="624"/>
      <c r="N36" s="624"/>
      <c r="O36" s="624"/>
      <c r="P36" s="624"/>
      <c r="Q36" s="624"/>
      <c r="R36" s="624"/>
      <c r="S36" s="624"/>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5"/>
    </row>
    <row r="37" spans="1:56" ht="12" customHeight="1" x14ac:dyDescent="0.25">
      <c r="C37" s="623"/>
      <c r="D37" s="624"/>
      <c r="E37" s="624"/>
      <c r="F37" s="624"/>
      <c r="G37" s="624"/>
      <c r="H37" s="624"/>
      <c r="I37" s="624"/>
      <c r="J37" s="624"/>
      <c r="K37" s="624"/>
      <c r="L37" s="624"/>
      <c r="M37" s="624"/>
      <c r="N37" s="624"/>
      <c r="O37" s="624"/>
      <c r="P37" s="624"/>
      <c r="Q37" s="624"/>
      <c r="R37" s="624"/>
      <c r="S37" s="624"/>
      <c r="T37" s="624"/>
      <c r="U37" s="624"/>
      <c r="V37" s="624"/>
      <c r="W37" s="624"/>
      <c r="X37" s="624"/>
      <c r="Y37" s="624"/>
      <c r="Z37" s="624"/>
      <c r="AA37" s="624"/>
      <c r="AB37" s="624"/>
      <c r="AC37" s="624"/>
      <c r="AD37" s="624"/>
      <c r="AE37" s="624"/>
      <c r="AF37" s="624"/>
      <c r="AG37" s="624"/>
      <c r="AH37" s="624"/>
      <c r="AI37" s="624"/>
      <c r="AJ37" s="624"/>
      <c r="AK37" s="624"/>
      <c r="AL37" s="624"/>
      <c r="AM37" s="624"/>
      <c r="AN37" s="624"/>
      <c r="AO37" s="624"/>
      <c r="AP37" s="624"/>
      <c r="AQ37" s="624"/>
      <c r="AR37" s="624"/>
      <c r="AS37" s="624"/>
      <c r="AT37" s="624"/>
      <c r="AU37" s="625"/>
    </row>
    <row r="38" spans="1:56" ht="12" customHeight="1" x14ac:dyDescent="0.25">
      <c r="C38" s="623"/>
      <c r="D38" s="624"/>
      <c r="E38" s="624"/>
      <c r="F38" s="624"/>
      <c r="G38" s="624"/>
      <c r="H38" s="624"/>
      <c r="I38" s="624"/>
      <c r="J38" s="624"/>
      <c r="K38" s="624"/>
      <c r="L38" s="624"/>
      <c r="M38" s="624"/>
      <c r="N38" s="624"/>
      <c r="O38" s="624"/>
      <c r="P38" s="624"/>
      <c r="Q38" s="624"/>
      <c r="R38" s="624"/>
      <c r="S38" s="624"/>
      <c r="T38" s="624"/>
      <c r="U38" s="624"/>
      <c r="V38" s="624"/>
      <c r="W38" s="624"/>
      <c r="X38" s="624"/>
      <c r="Y38" s="624"/>
      <c r="Z38" s="624"/>
      <c r="AA38" s="624"/>
      <c r="AB38" s="624"/>
      <c r="AC38" s="624"/>
      <c r="AD38" s="624"/>
      <c r="AE38" s="624"/>
      <c r="AF38" s="624"/>
      <c r="AG38" s="624"/>
      <c r="AH38" s="624"/>
      <c r="AI38" s="624"/>
      <c r="AJ38" s="624"/>
      <c r="AK38" s="624"/>
      <c r="AL38" s="624"/>
      <c r="AM38" s="624"/>
      <c r="AN38" s="624"/>
      <c r="AO38" s="624"/>
      <c r="AP38" s="624"/>
      <c r="AQ38" s="624"/>
      <c r="AR38" s="624"/>
      <c r="AS38" s="624"/>
      <c r="AT38" s="624"/>
      <c r="AU38" s="625"/>
    </row>
    <row r="39" spans="1:56" ht="12" customHeight="1" thickBot="1" x14ac:dyDescent="0.3">
      <c r="C39" s="626"/>
      <c r="D39" s="627"/>
      <c r="E39" s="627"/>
      <c r="F39" s="627"/>
      <c r="G39" s="627"/>
      <c r="H39" s="627"/>
      <c r="I39" s="627"/>
      <c r="J39" s="627"/>
      <c r="K39" s="627"/>
      <c r="L39" s="627"/>
      <c r="M39" s="627"/>
      <c r="N39" s="627"/>
      <c r="O39" s="627"/>
      <c r="P39" s="627"/>
      <c r="Q39" s="627"/>
      <c r="R39" s="627"/>
      <c r="S39" s="627"/>
      <c r="T39" s="627"/>
      <c r="U39" s="627"/>
      <c r="V39" s="627"/>
      <c r="W39" s="627"/>
      <c r="X39" s="627"/>
      <c r="Y39" s="627"/>
      <c r="Z39" s="627"/>
      <c r="AA39" s="627"/>
      <c r="AB39" s="627"/>
      <c r="AC39" s="627"/>
      <c r="AD39" s="627"/>
      <c r="AE39" s="627"/>
      <c r="AF39" s="627"/>
      <c r="AG39" s="627"/>
      <c r="AH39" s="627"/>
      <c r="AI39" s="627"/>
      <c r="AJ39" s="627"/>
      <c r="AK39" s="627"/>
      <c r="AL39" s="627"/>
      <c r="AM39" s="627"/>
      <c r="AN39" s="627"/>
      <c r="AO39" s="627"/>
      <c r="AP39" s="627"/>
      <c r="AQ39" s="627"/>
      <c r="AR39" s="627"/>
      <c r="AS39" s="627"/>
      <c r="AT39" s="627"/>
      <c r="AU39" s="628"/>
    </row>
    <row r="40" spans="1:56" ht="12" customHeight="1" x14ac:dyDescent="0.25">
      <c r="A40" s="440" t="s">
        <v>192</v>
      </c>
      <c r="B40" s="440"/>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40"/>
      <c r="AO40" s="440"/>
      <c r="AP40" s="440"/>
      <c r="AQ40" s="440"/>
      <c r="AR40" s="440"/>
      <c r="AS40" s="440"/>
      <c r="AT40" s="440"/>
      <c r="AU40" s="440"/>
      <c r="AV40" s="440"/>
    </row>
    <row r="41" spans="1:56" ht="12" customHeight="1" thickBot="1" x14ac:dyDescent="0.3"/>
    <row r="42" spans="1:56" ht="12" customHeight="1" thickTop="1" x14ac:dyDescent="0.25">
      <c r="A42" s="411"/>
      <c r="B42" s="411"/>
      <c r="C42" s="411"/>
      <c r="D42" s="412" t="str">
        <f>D1</f>
        <v>Appel à projets commun 2022</v>
      </c>
      <c r="E42" s="412"/>
      <c r="F42" s="412"/>
      <c r="G42" s="412"/>
      <c r="H42" s="412"/>
      <c r="I42" s="412"/>
      <c r="J42" s="412"/>
      <c r="K42" s="412"/>
      <c r="L42" s="412"/>
      <c r="M42" s="412"/>
      <c r="N42" s="412"/>
      <c r="O42" s="412"/>
      <c r="P42" s="412"/>
      <c r="Q42" s="412"/>
      <c r="R42" s="412"/>
      <c r="S42" s="412"/>
      <c r="T42" s="412"/>
      <c r="U42" s="412"/>
      <c r="V42" s="412"/>
      <c r="W42" s="412"/>
      <c r="X42" s="412"/>
      <c r="Y42" s="412"/>
      <c r="Z42" s="412"/>
      <c r="AA42" s="412"/>
      <c r="AB42" s="412"/>
      <c r="AC42" s="412"/>
      <c r="AD42" s="412"/>
      <c r="AE42" s="412"/>
      <c r="AF42" s="412"/>
      <c r="AG42" s="412"/>
      <c r="AH42" s="412"/>
      <c r="AI42" s="412"/>
      <c r="AJ42" s="412"/>
      <c r="AK42" s="412"/>
      <c r="AL42" s="412"/>
      <c r="AM42" s="412"/>
      <c r="AN42" s="603" t="s">
        <v>238</v>
      </c>
      <c r="AO42" s="604"/>
      <c r="AP42" s="604"/>
      <c r="AQ42" s="604"/>
      <c r="AR42" s="604"/>
      <c r="AS42" s="604"/>
      <c r="AT42" s="604"/>
      <c r="AU42" s="604"/>
      <c r="AV42" s="605"/>
    </row>
    <row r="43" spans="1:56" ht="12" customHeight="1" x14ac:dyDescent="0.25">
      <c r="A43" s="411"/>
      <c r="B43" s="411"/>
      <c r="C43" s="411"/>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412"/>
      <c r="AJ43" s="412"/>
      <c r="AK43" s="412"/>
      <c r="AL43" s="412"/>
      <c r="AM43" s="412"/>
      <c r="AN43" s="606"/>
      <c r="AO43" s="464"/>
      <c r="AP43" s="464"/>
      <c r="AQ43" s="464"/>
      <c r="AR43" s="464"/>
      <c r="AS43" s="464"/>
      <c r="AT43" s="464"/>
      <c r="AU43" s="464"/>
      <c r="AV43" s="607"/>
    </row>
    <row r="44" spans="1:56" ht="12" customHeight="1" thickBot="1" x14ac:dyDescent="0.3">
      <c r="A44" s="411"/>
      <c r="B44" s="411"/>
      <c r="C44" s="411"/>
      <c r="D44" s="412"/>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c r="AJ44" s="412"/>
      <c r="AK44" s="412"/>
      <c r="AL44" s="412"/>
      <c r="AM44" s="412"/>
      <c r="AN44" s="608"/>
      <c r="AO44" s="609"/>
      <c r="AP44" s="609"/>
      <c r="AQ44" s="609"/>
      <c r="AR44" s="609"/>
      <c r="AS44" s="609"/>
      <c r="AT44" s="609"/>
      <c r="AU44" s="609"/>
      <c r="AV44" s="610"/>
    </row>
    <row r="45" spans="1:56" ht="12" customHeight="1" thickTop="1" x14ac:dyDescent="0.25">
      <c r="D45" s="412" t="s">
        <v>193</v>
      </c>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c r="AP45" s="412"/>
      <c r="AQ45" s="412"/>
      <c r="AR45" s="412"/>
      <c r="AS45" s="412"/>
      <c r="AT45" s="412"/>
      <c r="AU45" s="412"/>
      <c r="AV45" s="412"/>
      <c r="AW45" s="82"/>
      <c r="AX45" s="82"/>
      <c r="AY45" s="82"/>
      <c r="AZ45" s="82"/>
      <c r="BA45" s="82"/>
      <c r="BB45" s="82"/>
      <c r="BC45" s="82"/>
      <c r="BD45" s="82"/>
    </row>
    <row r="46" spans="1:56" ht="12" customHeight="1" x14ac:dyDescent="0.25">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c r="AV46" s="412"/>
      <c r="AW46" s="82"/>
      <c r="AX46" s="82"/>
      <c r="AY46" s="82"/>
      <c r="AZ46" s="82"/>
      <c r="BA46" s="82"/>
      <c r="BB46" s="82"/>
      <c r="BC46" s="82"/>
      <c r="BD46" s="82"/>
    </row>
    <row r="47" spans="1:56" ht="12" customHeight="1" thickBot="1" x14ac:dyDescent="0.3">
      <c r="AW47" s="82"/>
      <c r="AX47" s="82"/>
      <c r="AY47" s="82"/>
      <c r="AZ47" s="82"/>
      <c r="BA47" s="82"/>
      <c r="BB47" s="82"/>
      <c r="BC47" s="82"/>
      <c r="BD47" s="82"/>
    </row>
    <row r="48" spans="1:56" ht="12" customHeight="1" x14ac:dyDescent="0.25">
      <c r="C48" s="594"/>
      <c r="D48" s="595"/>
      <c r="E48" s="595"/>
      <c r="F48" s="595"/>
      <c r="G48" s="595"/>
      <c r="H48" s="595"/>
      <c r="I48" s="595"/>
      <c r="J48" s="595"/>
      <c r="K48" s="595"/>
      <c r="L48" s="595"/>
      <c r="M48" s="595"/>
      <c r="N48" s="595"/>
      <c r="O48" s="595"/>
      <c r="P48" s="595"/>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c r="AS48" s="595"/>
      <c r="AT48" s="595"/>
      <c r="AU48" s="596"/>
    </row>
    <row r="49" spans="3:47" ht="12" customHeight="1" x14ac:dyDescent="0.25">
      <c r="C49" s="597"/>
      <c r="D49" s="598"/>
      <c r="E49" s="598"/>
      <c r="F49" s="598"/>
      <c r="G49" s="598"/>
      <c r="H49" s="598"/>
      <c r="I49" s="598"/>
      <c r="J49" s="598"/>
      <c r="K49" s="598"/>
      <c r="L49" s="598"/>
      <c r="M49" s="598"/>
      <c r="N49" s="598"/>
      <c r="O49" s="598"/>
      <c r="P49" s="598"/>
      <c r="Q49" s="598"/>
      <c r="R49" s="598"/>
      <c r="S49" s="598"/>
      <c r="T49" s="598"/>
      <c r="U49" s="598"/>
      <c r="V49" s="598"/>
      <c r="W49" s="598"/>
      <c r="X49" s="598"/>
      <c r="Y49" s="598"/>
      <c r="Z49" s="598"/>
      <c r="AA49" s="598"/>
      <c r="AB49" s="598"/>
      <c r="AC49" s="598"/>
      <c r="AD49" s="598"/>
      <c r="AE49" s="598"/>
      <c r="AF49" s="598"/>
      <c r="AG49" s="598"/>
      <c r="AH49" s="598"/>
      <c r="AI49" s="598"/>
      <c r="AJ49" s="598"/>
      <c r="AK49" s="598"/>
      <c r="AL49" s="598"/>
      <c r="AM49" s="598"/>
      <c r="AN49" s="598"/>
      <c r="AO49" s="598"/>
      <c r="AP49" s="598"/>
      <c r="AQ49" s="598"/>
      <c r="AR49" s="598"/>
      <c r="AS49" s="598"/>
      <c r="AT49" s="598"/>
      <c r="AU49" s="599"/>
    </row>
    <row r="50" spans="3:47" ht="12" customHeight="1" x14ac:dyDescent="0.25">
      <c r="C50" s="597"/>
      <c r="D50" s="598"/>
      <c r="E50" s="598"/>
      <c r="F50" s="598"/>
      <c r="G50" s="598"/>
      <c r="H50" s="598"/>
      <c r="I50" s="598"/>
      <c r="J50" s="598"/>
      <c r="K50" s="598"/>
      <c r="L50" s="598"/>
      <c r="M50" s="598"/>
      <c r="N50" s="598"/>
      <c r="O50" s="598"/>
      <c r="P50" s="598"/>
      <c r="Q50" s="598"/>
      <c r="R50" s="598"/>
      <c r="S50" s="598"/>
      <c r="T50" s="598"/>
      <c r="U50" s="598"/>
      <c r="V50" s="598"/>
      <c r="W50" s="598"/>
      <c r="X50" s="598"/>
      <c r="Y50" s="598"/>
      <c r="Z50" s="598"/>
      <c r="AA50" s="598"/>
      <c r="AB50" s="598"/>
      <c r="AC50" s="598"/>
      <c r="AD50" s="598"/>
      <c r="AE50" s="598"/>
      <c r="AF50" s="598"/>
      <c r="AG50" s="598"/>
      <c r="AH50" s="598"/>
      <c r="AI50" s="598"/>
      <c r="AJ50" s="598"/>
      <c r="AK50" s="598"/>
      <c r="AL50" s="598"/>
      <c r="AM50" s="598"/>
      <c r="AN50" s="598"/>
      <c r="AO50" s="598"/>
      <c r="AP50" s="598"/>
      <c r="AQ50" s="598"/>
      <c r="AR50" s="598"/>
      <c r="AS50" s="598"/>
      <c r="AT50" s="598"/>
      <c r="AU50" s="599"/>
    </row>
    <row r="51" spans="3:47" ht="12" customHeight="1" x14ac:dyDescent="0.25">
      <c r="C51" s="597"/>
      <c r="D51" s="598"/>
      <c r="E51" s="598"/>
      <c r="F51" s="598"/>
      <c r="G51" s="598"/>
      <c r="H51" s="598"/>
      <c r="I51" s="598"/>
      <c r="J51" s="598"/>
      <c r="K51" s="598"/>
      <c r="L51" s="598"/>
      <c r="M51" s="598"/>
      <c r="N51" s="598"/>
      <c r="O51" s="598"/>
      <c r="P51" s="598"/>
      <c r="Q51" s="598"/>
      <c r="R51" s="598"/>
      <c r="S51" s="598"/>
      <c r="T51" s="598"/>
      <c r="U51" s="598"/>
      <c r="V51" s="598"/>
      <c r="W51" s="598"/>
      <c r="X51" s="598"/>
      <c r="Y51" s="598"/>
      <c r="Z51" s="598"/>
      <c r="AA51" s="598"/>
      <c r="AB51" s="598"/>
      <c r="AC51" s="598"/>
      <c r="AD51" s="598"/>
      <c r="AE51" s="598"/>
      <c r="AF51" s="598"/>
      <c r="AG51" s="598"/>
      <c r="AH51" s="598"/>
      <c r="AI51" s="598"/>
      <c r="AJ51" s="598"/>
      <c r="AK51" s="598"/>
      <c r="AL51" s="598"/>
      <c r="AM51" s="598"/>
      <c r="AN51" s="598"/>
      <c r="AO51" s="598"/>
      <c r="AP51" s="598"/>
      <c r="AQ51" s="598"/>
      <c r="AR51" s="598"/>
      <c r="AS51" s="598"/>
      <c r="AT51" s="598"/>
      <c r="AU51" s="599"/>
    </row>
    <row r="52" spans="3:47" ht="12" customHeight="1" x14ac:dyDescent="0.25">
      <c r="C52" s="597"/>
      <c r="D52" s="598"/>
      <c r="E52" s="598"/>
      <c r="F52" s="598"/>
      <c r="G52" s="598"/>
      <c r="H52" s="598"/>
      <c r="I52" s="598"/>
      <c r="J52" s="598"/>
      <c r="K52" s="598"/>
      <c r="L52" s="598"/>
      <c r="M52" s="598"/>
      <c r="N52" s="598"/>
      <c r="O52" s="598"/>
      <c r="P52" s="598"/>
      <c r="Q52" s="598"/>
      <c r="R52" s="598"/>
      <c r="S52" s="598"/>
      <c r="T52" s="598"/>
      <c r="U52" s="598"/>
      <c r="V52" s="598"/>
      <c r="W52" s="598"/>
      <c r="X52" s="598"/>
      <c r="Y52" s="598"/>
      <c r="Z52" s="598"/>
      <c r="AA52" s="598"/>
      <c r="AB52" s="598"/>
      <c r="AC52" s="598"/>
      <c r="AD52" s="598"/>
      <c r="AE52" s="598"/>
      <c r="AF52" s="598"/>
      <c r="AG52" s="598"/>
      <c r="AH52" s="598"/>
      <c r="AI52" s="598"/>
      <c r="AJ52" s="598"/>
      <c r="AK52" s="598"/>
      <c r="AL52" s="598"/>
      <c r="AM52" s="598"/>
      <c r="AN52" s="598"/>
      <c r="AO52" s="598"/>
      <c r="AP52" s="598"/>
      <c r="AQ52" s="598"/>
      <c r="AR52" s="598"/>
      <c r="AS52" s="598"/>
      <c r="AT52" s="598"/>
      <c r="AU52" s="599"/>
    </row>
    <row r="53" spans="3:47" ht="12" customHeight="1" x14ac:dyDescent="0.25">
      <c r="C53" s="597"/>
      <c r="D53" s="598"/>
      <c r="E53" s="598"/>
      <c r="F53" s="598"/>
      <c r="G53" s="598"/>
      <c r="H53" s="598"/>
      <c r="I53" s="598"/>
      <c r="J53" s="598"/>
      <c r="K53" s="598"/>
      <c r="L53" s="598"/>
      <c r="M53" s="598"/>
      <c r="N53" s="598"/>
      <c r="O53" s="598"/>
      <c r="P53" s="598"/>
      <c r="Q53" s="598"/>
      <c r="R53" s="598"/>
      <c r="S53" s="598"/>
      <c r="T53" s="598"/>
      <c r="U53" s="598"/>
      <c r="V53" s="598"/>
      <c r="W53" s="598"/>
      <c r="X53" s="598"/>
      <c r="Y53" s="598"/>
      <c r="Z53" s="598"/>
      <c r="AA53" s="598"/>
      <c r="AB53" s="598"/>
      <c r="AC53" s="598"/>
      <c r="AD53" s="598"/>
      <c r="AE53" s="598"/>
      <c r="AF53" s="598"/>
      <c r="AG53" s="598"/>
      <c r="AH53" s="598"/>
      <c r="AI53" s="598"/>
      <c r="AJ53" s="598"/>
      <c r="AK53" s="598"/>
      <c r="AL53" s="598"/>
      <c r="AM53" s="598"/>
      <c r="AN53" s="598"/>
      <c r="AO53" s="598"/>
      <c r="AP53" s="598"/>
      <c r="AQ53" s="598"/>
      <c r="AR53" s="598"/>
      <c r="AS53" s="598"/>
      <c r="AT53" s="598"/>
      <c r="AU53" s="599"/>
    </row>
    <row r="54" spans="3:47" ht="12" customHeight="1" x14ac:dyDescent="0.25">
      <c r="C54" s="597"/>
      <c r="D54" s="598"/>
      <c r="E54" s="598"/>
      <c r="F54" s="598"/>
      <c r="G54" s="598"/>
      <c r="H54" s="598"/>
      <c r="I54" s="598"/>
      <c r="J54" s="598"/>
      <c r="K54" s="598"/>
      <c r="L54" s="598"/>
      <c r="M54" s="598"/>
      <c r="N54" s="598"/>
      <c r="O54" s="598"/>
      <c r="P54" s="598"/>
      <c r="Q54" s="598"/>
      <c r="R54" s="598"/>
      <c r="S54" s="598"/>
      <c r="T54" s="598"/>
      <c r="U54" s="598"/>
      <c r="V54" s="598"/>
      <c r="W54" s="598"/>
      <c r="X54" s="598"/>
      <c r="Y54" s="598"/>
      <c r="Z54" s="598"/>
      <c r="AA54" s="598"/>
      <c r="AB54" s="598"/>
      <c r="AC54" s="598"/>
      <c r="AD54" s="598"/>
      <c r="AE54" s="598"/>
      <c r="AF54" s="598"/>
      <c r="AG54" s="598"/>
      <c r="AH54" s="598"/>
      <c r="AI54" s="598"/>
      <c r="AJ54" s="598"/>
      <c r="AK54" s="598"/>
      <c r="AL54" s="598"/>
      <c r="AM54" s="598"/>
      <c r="AN54" s="598"/>
      <c r="AO54" s="598"/>
      <c r="AP54" s="598"/>
      <c r="AQ54" s="598"/>
      <c r="AR54" s="598"/>
      <c r="AS54" s="598"/>
      <c r="AT54" s="598"/>
      <c r="AU54" s="599"/>
    </row>
    <row r="55" spans="3:47" ht="12" customHeight="1" x14ac:dyDescent="0.25">
      <c r="C55" s="597"/>
      <c r="D55" s="598"/>
      <c r="E55" s="598"/>
      <c r="F55" s="598"/>
      <c r="G55" s="598"/>
      <c r="H55" s="598"/>
      <c r="I55" s="598"/>
      <c r="J55" s="598"/>
      <c r="K55" s="598"/>
      <c r="L55" s="598"/>
      <c r="M55" s="598"/>
      <c r="N55" s="598"/>
      <c r="O55" s="598"/>
      <c r="P55" s="598"/>
      <c r="Q55" s="598"/>
      <c r="R55" s="598"/>
      <c r="S55" s="598"/>
      <c r="T55" s="598"/>
      <c r="U55" s="598"/>
      <c r="V55" s="598"/>
      <c r="W55" s="598"/>
      <c r="X55" s="598"/>
      <c r="Y55" s="598"/>
      <c r="Z55" s="598"/>
      <c r="AA55" s="598"/>
      <c r="AB55" s="598"/>
      <c r="AC55" s="598"/>
      <c r="AD55" s="598"/>
      <c r="AE55" s="598"/>
      <c r="AF55" s="598"/>
      <c r="AG55" s="598"/>
      <c r="AH55" s="598"/>
      <c r="AI55" s="598"/>
      <c r="AJ55" s="598"/>
      <c r="AK55" s="598"/>
      <c r="AL55" s="598"/>
      <c r="AM55" s="598"/>
      <c r="AN55" s="598"/>
      <c r="AO55" s="598"/>
      <c r="AP55" s="598"/>
      <c r="AQ55" s="598"/>
      <c r="AR55" s="598"/>
      <c r="AS55" s="598"/>
      <c r="AT55" s="598"/>
      <c r="AU55" s="599"/>
    </row>
    <row r="56" spans="3:47" ht="12" customHeight="1" x14ac:dyDescent="0.25">
      <c r="C56" s="597"/>
      <c r="D56" s="598"/>
      <c r="E56" s="598"/>
      <c r="F56" s="598"/>
      <c r="G56" s="598"/>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8"/>
      <c r="AJ56" s="598"/>
      <c r="AK56" s="598"/>
      <c r="AL56" s="598"/>
      <c r="AM56" s="598"/>
      <c r="AN56" s="598"/>
      <c r="AO56" s="598"/>
      <c r="AP56" s="598"/>
      <c r="AQ56" s="598"/>
      <c r="AR56" s="598"/>
      <c r="AS56" s="598"/>
      <c r="AT56" s="598"/>
      <c r="AU56" s="599"/>
    </row>
    <row r="57" spans="3:47" ht="12" customHeight="1" x14ac:dyDescent="0.25">
      <c r="C57" s="597"/>
      <c r="D57" s="598"/>
      <c r="E57" s="598"/>
      <c r="F57" s="598"/>
      <c r="G57" s="598"/>
      <c r="H57" s="598"/>
      <c r="I57" s="598"/>
      <c r="J57" s="598"/>
      <c r="K57" s="598"/>
      <c r="L57" s="598"/>
      <c r="M57" s="598"/>
      <c r="N57" s="598"/>
      <c r="O57" s="598"/>
      <c r="P57" s="598"/>
      <c r="Q57" s="598"/>
      <c r="R57" s="598"/>
      <c r="S57" s="598"/>
      <c r="T57" s="598"/>
      <c r="U57" s="598"/>
      <c r="V57" s="598"/>
      <c r="W57" s="598"/>
      <c r="X57" s="598"/>
      <c r="Y57" s="598"/>
      <c r="Z57" s="598"/>
      <c r="AA57" s="598"/>
      <c r="AB57" s="598"/>
      <c r="AC57" s="598"/>
      <c r="AD57" s="598"/>
      <c r="AE57" s="598"/>
      <c r="AF57" s="598"/>
      <c r="AG57" s="598"/>
      <c r="AH57" s="598"/>
      <c r="AI57" s="598"/>
      <c r="AJ57" s="598"/>
      <c r="AK57" s="598"/>
      <c r="AL57" s="598"/>
      <c r="AM57" s="598"/>
      <c r="AN57" s="598"/>
      <c r="AO57" s="598"/>
      <c r="AP57" s="598"/>
      <c r="AQ57" s="598"/>
      <c r="AR57" s="598"/>
      <c r="AS57" s="598"/>
      <c r="AT57" s="598"/>
      <c r="AU57" s="599"/>
    </row>
    <row r="58" spans="3:47" ht="12" customHeight="1" x14ac:dyDescent="0.25">
      <c r="C58" s="597"/>
      <c r="D58" s="598"/>
      <c r="E58" s="598"/>
      <c r="F58" s="598"/>
      <c r="G58" s="598"/>
      <c r="H58" s="598"/>
      <c r="I58" s="598"/>
      <c r="J58" s="598"/>
      <c r="K58" s="598"/>
      <c r="L58" s="598"/>
      <c r="M58" s="598"/>
      <c r="N58" s="598"/>
      <c r="O58" s="598"/>
      <c r="P58" s="598"/>
      <c r="Q58" s="598"/>
      <c r="R58" s="598"/>
      <c r="S58" s="598"/>
      <c r="T58" s="598"/>
      <c r="U58" s="598"/>
      <c r="V58" s="598"/>
      <c r="W58" s="598"/>
      <c r="X58" s="598"/>
      <c r="Y58" s="598"/>
      <c r="Z58" s="598"/>
      <c r="AA58" s="598"/>
      <c r="AB58" s="598"/>
      <c r="AC58" s="598"/>
      <c r="AD58" s="598"/>
      <c r="AE58" s="598"/>
      <c r="AF58" s="598"/>
      <c r="AG58" s="598"/>
      <c r="AH58" s="598"/>
      <c r="AI58" s="598"/>
      <c r="AJ58" s="598"/>
      <c r="AK58" s="598"/>
      <c r="AL58" s="598"/>
      <c r="AM58" s="598"/>
      <c r="AN58" s="598"/>
      <c r="AO58" s="598"/>
      <c r="AP58" s="598"/>
      <c r="AQ58" s="598"/>
      <c r="AR58" s="598"/>
      <c r="AS58" s="598"/>
      <c r="AT58" s="598"/>
      <c r="AU58" s="599"/>
    </row>
    <row r="59" spans="3:47" ht="12" customHeight="1" x14ac:dyDescent="0.25">
      <c r="C59" s="597"/>
      <c r="D59" s="598"/>
      <c r="E59" s="598"/>
      <c r="F59" s="598"/>
      <c r="G59" s="598"/>
      <c r="H59" s="598"/>
      <c r="I59" s="598"/>
      <c r="J59" s="598"/>
      <c r="K59" s="598"/>
      <c r="L59" s="598"/>
      <c r="M59" s="598"/>
      <c r="N59" s="598"/>
      <c r="O59" s="598"/>
      <c r="P59" s="598"/>
      <c r="Q59" s="598"/>
      <c r="R59" s="598"/>
      <c r="S59" s="598"/>
      <c r="T59" s="598"/>
      <c r="U59" s="598"/>
      <c r="V59" s="598"/>
      <c r="W59" s="598"/>
      <c r="X59" s="598"/>
      <c r="Y59" s="598"/>
      <c r="Z59" s="598"/>
      <c r="AA59" s="598"/>
      <c r="AB59" s="598"/>
      <c r="AC59" s="598"/>
      <c r="AD59" s="598"/>
      <c r="AE59" s="598"/>
      <c r="AF59" s="598"/>
      <c r="AG59" s="598"/>
      <c r="AH59" s="598"/>
      <c r="AI59" s="598"/>
      <c r="AJ59" s="598"/>
      <c r="AK59" s="598"/>
      <c r="AL59" s="598"/>
      <c r="AM59" s="598"/>
      <c r="AN59" s="598"/>
      <c r="AO59" s="598"/>
      <c r="AP59" s="598"/>
      <c r="AQ59" s="598"/>
      <c r="AR59" s="598"/>
      <c r="AS59" s="598"/>
      <c r="AT59" s="598"/>
      <c r="AU59" s="599"/>
    </row>
    <row r="60" spans="3:47" ht="12" customHeight="1" x14ac:dyDescent="0.25">
      <c r="C60" s="597"/>
      <c r="D60" s="598"/>
      <c r="E60" s="598"/>
      <c r="F60" s="598"/>
      <c r="G60" s="598"/>
      <c r="H60" s="598"/>
      <c r="I60" s="598"/>
      <c r="J60" s="598"/>
      <c r="K60" s="598"/>
      <c r="L60" s="598"/>
      <c r="M60" s="598"/>
      <c r="N60" s="598"/>
      <c r="O60" s="598"/>
      <c r="P60" s="598"/>
      <c r="Q60" s="598"/>
      <c r="R60" s="598"/>
      <c r="S60" s="598"/>
      <c r="T60" s="598"/>
      <c r="U60" s="598"/>
      <c r="V60" s="598"/>
      <c r="W60" s="598"/>
      <c r="X60" s="598"/>
      <c r="Y60" s="598"/>
      <c r="Z60" s="598"/>
      <c r="AA60" s="598"/>
      <c r="AB60" s="598"/>
      <c r="AC60" s="598"/>
      <c r="AD60" s="598"/>
      <c r="AE60" s="598"/>
      <c r="AF60" s="598"/>
      <c r="AG60" s="598"/>
      <c r="AH60" s="598"/>
      <c r="AI60" s="598"/>
      <c r="AJ60" s="598"/>
      <c r="AK60" s="598"/>
      <c r="AL60" s="598"/>
      <c r="AM60" s="598"/>
      <c r="AN60" s="598"/>
      <c r="AO60" s="598"/>
      <c r="AP60" s="598"/>
      <c r="AQ60" s="598"/>
      <c r="AR60" s="598"/>
      <c r="AS60" s="598"/>
      <c r="AT60" s="598"/>
      <c r="AU60" s="599"/>
    </row>
    <row r="61" spans="3:47" ht="12" customHeight="1" x14ac:dyDescent="0.25">
      <c r="C61" s="597"/>
      <c r="D61" s="598"/>
      <c r="E61" s="598"/>
      <c r="F61" s="598"/>
      <c r="G61" s="598"/>
      <c r="H61" s="598"/>
      <c r="I61" s="598"/>
      <c r="J61" s="598"/>
      <c r="K61" s="598"/>
      <c r="L61" s="598"/>
      <c r="M61" s="598"/>
      <c r="N61" s="598"/>
      <c r="O61" s="598"/>
      <c r="P61" s="598"/>
      <c r="Q61" s="598"/>
      <c r="R61" s="598"/>
      <c r="S61" s="598"/>
      <c r="T61" s="598"/>
      <c r="U61" s="598"/>
      <c r="V61" s="598"/>
      <c r="W61" s="598"/>
      <c r="X61" s="598"/>
      <c r="Y61" s="598"/>
      <c r="Z61" s="598"/>
      <c r="AA61" s="598"/>
      <c r="AB61" s="598"/>
      <c r="AC61" s="598"/>
      <c r="AD61" s="598"/>
      <c r="AE61" s="598"/>
      <c r="AF61" s="598"/>
      <c r="AG61" s="598"/>
      <c r="AH61" s="598"/>
      <c r="AI61" s="598"/>
      <c r="AJ61" s="598"/>
      <c r="AK61" s="598"/>
      <c r="AL61" s="598"/>
      <c r="AM61" s="598"/>
      <c r="AN61" s="598"/>
      <c r="AO61" s="598"/>
      <c r="AP61" s="598"/>
      <c r="AQ61" s="598"/>
      <c r="AR61" s="598"/>
      <c r="AS61" s="598"/>
      <c r="AT61" s="598"/>
      <c r="AU61" s="599"/>
    </row>
    <row r="62" spans="3:47" ht="12" customHeight="1" x14ac:dyDescent="0.25">
      <c r="C62" s="597"/>
      <c r="D62" s="598"/>
      <c r="E62" s="598"/>
      <c r="F62" s="598"/>
      <c r="G62" s="598"/>
      <c r="H62" s="598"/>
      <c r="I62" s="598"/>
      <c r="J62" s="598"/>
      <c r="K62" s="598"/>
      <c r="L62" s="598"/>
      <c r="M62" s="598"/>
      <c r="N62" s="598"/>
      <c r="O62" s="598"/>
      <c r="P62" s="598"/>
      <c r="Q62" s="598"/>
      <c r="R62" s="598"/>
      <c r="S62" s="598"/>
      <c r="T62" s="598"/>
      <c r="U62" s="598"/>
      <c r="V62" s="598"/>
      <c r="W62" s="598"/>
      <c r="X62" s="598"/>
      <c r="Y62" s="598"/>
      <c r="Z62" s="598"/>
      <c r="AA62" s="598"/>
      <c r="AB62" s="598"/>
      <c r="AC62" s="598"/>
      <c r="AD62" s="598"/>
      <c r="AE62" s="598"/>
      <c r="AF62" s="598"/>
      <c r="AG62" s="598"/>
      <c r="AH62" s="598"/>
      <c r="AI62" s="598"/>
      <c r="AJ62" s="598"/>
      <c r="AK62" s="598"/>
      <c r="AL62" s="598"/>
      <c r="AM62" s="598"/>
      <c r="AN62" s="598"/>
      <c r="AO62" s="598"/>
      <c r="AP62" s="598"/>
      <c r="AQ62" s="598"/>
      <c r="AR62" s="598"/>
      <c r="AS62" s="598"/>
      <c r="AT62" s="598"/>
      <c r="AU62" s="599"/>
    </row>
    <row r="63" spans="3:47" ht="12" customHeight="1" x14ac:dyDescent="0.25">
      <c r="C63" s="597"/>
      <c r="D63" s="598"/>
      <c r="E63" s="598"/>
      <c r="F63" s="598"/>
      <c r="G63" s="598"/>
      <c r="H63" s="598"/>
      <c r="I63" s="598"/>
      <c r="J63" s="598"/>
      <c r="K63" s="598"/>
      <c r="L63" s="598"/>
      <c r="M63" s="598"/>
      <c r="N63" s="598"/>
      <c r="O63" s="598"/>
      <c r="P63" s="598"/>
      <c r="Q63" s="598"/>
      <c r="R63" s="598"/>
      <c r="S63" s="598"/>
      <c r="T63" s="598"/>
      <c r="U63" s="598"/>
      <c r="V63" s="598"/>
      <c r="W63" s="598"/>
      <c r="X63" s="598"/>
      <c r="Y63" s="598"/>
      <c r="Z63" s="598"/>
      <c r="AA63" s="598"/>
      <c r="AB63" s="598"/>
      <c r="AC63" s="598"/>
      <c r="AD63" s="598"/>
      <c r="AE63" s="598"/>
      <c r="AF63" s="598"/>
      <c r="AG63" s="598"/>
      <c r="AH63" s="598"/>
      <c r="AI63" s="598"/>
      <c r="AJ63" s="598"/>
      <c r="AK63" s="598"/>
      <c r="AL63" s="598"/>
      <c r="AM63" s="598"/>
      <c r="AN63" s="598"/>
      <c r="AO63" s="598"/>
      <c r="AP63" s="598"/>
      <c r="AQ63" s="598"/>
      <c r="AR63" s="598"/>
      <c r="AS63" s="598"/>
      <c r="AT63" s="598"/>
      <c r="AU63" s="599"/>
    </row>
    <row r="64" spans="3:47" ht="12" customHeight="1" x14ac:dyDescent="0.25">
      <c r="C64" s="597"/>
      <c r="D64" s="598"/>
      <c r="E64" s="598"/>
      <c r="F64" s="598"/>
      <c r="G64" s="598"/>
      <c r="H64" s="598"/>
      <c r="I64" s="598"/>
      <c r="J64" s="598"/>
      <c r="K64" s="598"/>
      <c r="L64" s="598"/>
      <c r="M64" s="598"/>
      <c r="N64" s="598"/>
      <c r="O64" s="598"/>
      <c r="P64" s="598"/>
      <c r="Q64" s="598"/>
      <c r="R64" s="598"/>
      <c r="S64" s="598"/>
      <c r="T64" s="598"/>
      <c r="U64" s="598"/>
      <c r="V64" s="598"/>
      <c r="W64" s="598"/>
      <c r="X64" s="598"/>
      <c r="Y64" s="598"/>
      <c r="Z64" s="598"/>
      <c r="AA64" s="598"/>
      <c r="AB64" s="598"/>
      <c r="AC64" s="598"/>
      <c r="AD64" s="598"/>
      <c r="AE64" s="598"/>
      <c r="AF64" s="598"/>
      <c r="AG64" s="598"/>
      <c r="AH64" s="598"/>
      <c r="AI64" s="598"/>
      <c r="AJ64" s="598"/>
      <c r="AK64" s="598"/>
      <c r="AL64" s="598"/>
      <c r="AM64" s="598"/>
      <c r="AN64" s="598"/>
      <c r="AO64" s="598"/>
      <c r="AP64" s="598"/>
      <c r="AQ64" s="598"/>
      <c r="AR64" s="598"/>
      <c r="AS64" s="598"/>
      <c r="AT64" s="598"/>
      <c r="AU64" s="599"/>
    </row>
    <row r="65" spans="1:56" ht="12" customHeight="1" thickBot="1" x14ac:dyDescent="0.3">
      <c r="C65" s="600"/>
      <c r="D65" s="601"/>
      <c r="E65" s="601"/>
      <c r="F65" s="601"/>
      <c r="G65" s="601"/>
      <c r="H65" s="601"/>
      <c r="I65" s="601"/>
      <c r="J65" s="601"/>
      <c r="K65" s="601"/>
      <c r="L65" s="601"/>
      <c r="M65" s="601"/>
      <c r="N65" s="601"/>
      <c r="O65" s="601"/>
      <c r="P65" s="601"/>
      <c r="Q65" s="601"/>
      <c r="R65" s="601"/>
      <c r="S65" s="601"/>
      <c r="T65" s="601"/>
      <c r="U65" s="601"/>
      <c r="V65" s="601"/>
      <c r="W65" s="601"/>
      <c r="X65" s="601"/>
      <c r="Y65" s="601"/>
      <c r="Z65" s="601"/>
      <c r="AA65" s="601"/>
      <c r="AB65" s="601"/>
      <c r="AC65" s="601"/>
      <c r="AD65" s="601"/>
      <c r="AE65" s="601"/>
      <c r="AF65" s="601"/>
      <c r="AG65" s="601"/>
      <c r="AH65" s="601"/>
      <c r="AI65" s="601"/>
      <c r="AJ65" s="601"/>
      <c r="AK65" s="601"/>
      <c r="AL65" s="601"/>
      <c r="AM65" s="601"/>
      <c r="AN65" s="601"/>
      <c r="AO65" s="601"/>
      <c r="AP65" s="601"/>
      <c r="AQ65" s="601"/>
      <c r="AR65" s="601"/>
      <c r="AS65" s="601"/>
      <c r="AT65" s="601"/>
      <c r="AU65" s="602"/>
    </row>
    <row r="66" spans="1:56" ht="12" customHeight="1" x14ac:dyDescent="0.25">
      <c r="D66" s="412" t="s">
        <v>926</v>
      </c>
      <c r="E66" s="412"/>
      <c r="F66" s="412"/>
      <c r="G66" s="412"/>
      <c r="H66" s="412"/>
      <c r="I66" s="412"/>
      <c r="J66" s="412"/>
      <c r="K66" s="412"/>
      <c r="L66" s="412"/>
      <c r="M66" s="412"/>
      <c r="N66" s="412"/>
      <c r="O66" s="412"/>
      <c r="P66" s="412"/>
      <c r="Q66" s="412"/>
      <c r="R66" s="412"/>
      <c r="S66" s="412"/>
      <c r="T66" s="412"/>
      <c r="U66" s="412"/>
      <c r="V66" s="412"/>
      <c r="W66" s="412"/>
      <c r="X66" s="412"/>
      <c r="Y66" s="412"/>
      <c r="Z66" s="412"/>
      <c r="AA66" s="412"/>
      <c r="AB66" s="412"/>
      <c r="AC66" s="412"/>
      <c r="AD66" s="412"/>
      <c r="AE66" s="412"/>
      <c r="AF66" s="412"/>
      <c r="AG66" s="412"/>
      <c r="AH66" s="412"/>
      <c r="AI66" s="412"/>
      <c r="AJ66" s="412"/>
      <c r="AK66" s="412"/>
      <c r="AL66" s="412"/>
      <c r="AM66" s="412"/>
      <c r="AN66" s="412"/>
      <c r="AO66" s="412"/>
      <c r="AP66" s="412"/>
      <c r="AQ66" s="412"/>
      <c r="AR66" s="412"/>
      <c r="AS66" s="412"/>
      <c r="AT66" s="412"/>
      <c r="AU66" s="412"/>
      <c r="AV66" s="412"/>
      <c r="AW66" s="82"/>
      <c r="AX66" s="82"/>
      <c r="AY66" s="82"/>
      <c r="AZ66" s="82"/>
      <c r="BA66" s="82"/>
      <c r="BB66" s="82"/>
      <c r="BC66" s="82"/>
      <c r="BD66" s="82"/>
    </row>
    <row r="67" spans="1:56" ht="12" customHeight="1" x14ac:dyDescent="0.25">
      <c r="D67" s="412"/>
      <c r="E67" s="412"/>
      <c r="F67" s="412"/>
      <c r="G67" s="412"/>
      <c r="H67" s="412"/>
      <c r="I67" s="412"/>
      <c r="J67" s="412"/>
      <c r="K67" s="412"/>
      <c r="L67" s="412"/>
      <c r="M67" s="412"/>
      <c r="N67" s="412"/>
      <c r="O67" s="412"/>
      <c r="P67" s="412"/>
      <c r="Q67" s="412"/>
      <c r="R67" s="412"/>
      <c r="S67" s="412"/>
      <c r="T67" s="412"/>
      <c r="U67" s="412"/>
      <c r="V67" s="412"/>
      <c r="W67" s="412"/>
      <c r="X67" s="412"/>
      <c r="Y67" s="412"/>
      <c r="Z67" s="412"/>
      <c r="AA67" s="412"/>
      <c r="AB67" s="412"/>
      <c r="AC67" s="412"/>
      <c r="AD67" s="412"/>
      <c r="AE67" s="412"/>
      <c r="AF67" s="412"/>
      <c r="AG67" s="412"/>
      <c r="AH67" s="412"/>
      <c r="AI67" s="412"/>
      <c r="AJ67" s="412"/>
      <c r="AK67" s="412"/>
      <c r="AL67" s="412"/>
      <c r="AM67" s="412"/>
      <c r="AN67" s="412"/>
      <c r="AO67" s="412"/>
      <c r="AP67" s="412"/>
      <c r="AQ67" s="412"/>
      <c r="AR67" s="412"/>
      <c r="AS67" s="412"/>
      <c r="AT67" s="412"/>
      <c r="AU67" s="412"/>
      <c r="AV67" s="412"/>
      <c r="AW67" s="82"/>
      <c r="AX67" s="82"/>
      <c r="AY67" s="82"/>
      <c r="AZ67" s="82"/>
      <c r="BA67" s="82"/>
      <c r="BB67" s="82"/>
      <c r="BC67" s="82"/>
      <c r="BD67" s="82"/>
    </row>
    <row r="68" spans="1:56" ht="12" customHeight="1" thickBot="1" x14ac:dyDescent="0.3">
      <c r="AW68" s="82"/>
      <c r="AX68" s="82"/>
      <c r="AY68" s="82"/>
      <c r="AZ68" s="82"/>
      <c r="BA68" s="82"/>
      <c r="BB68" s="82"/>
      <c r="BC68" s="82"/>
      <c r="BD68" s="82"/>
    </row>
    <row r="69" spans="1:56" ht="12" customHeight="1" x14ac:dyDescent="0.25">
      <c r="C69" s="594"/>
      <c r="D69" s="595"/>
      <c r="E69" s="595"/>
      <c r="F69" s="595"/>
      <c r="G69" s="595"/>
      <c r="H69" s="595"/>
      <c r="I69" s="595"/>
      <c r="J69" s="595"/>
      <c r="K69" s="595"/>
      <c r="L69" s="595"/>
      <c r="M69" s="595"/>
      <c r="N69" s="595"/>
      <c r="O69" s="595"/>
      <c r="P69" s="595"/>
      <c r="Q69" s="595"/>
      <c r="R69" s="595"/>
      <c r="S69" s="595"/>
      <c r="T69" s="595"/>
      <c r="U69" s="595"/>
      <c r="V69" s="595"/>
      <c r="W69" s="595"/>
      <c r="X69" s="595"/>
      <c r="Y69" s="595"/>
      <c r="Z69" s="595"/>
      <c r="AA69" s="595"/>
      <c r="AB69" s="595"/>
      <c r="AC69" s="595"/>
      <c r="AD69" s="595"/>
      <c r="AE69" s="595"/>
      <c r="AF69" s="595"/>
      <c r="AG69" s="595"/>
      <c r="AH69" s="595"/>
      <c r="AI69" s="595"/>
      <c r="AJ69" s="595"/>
      <c r="AK69" s="595"/>
      <c r="AL69" s="595"/>
      <c r="AM69" s="595"/>
      <c r="AN69" s="595"/>
      <c r="AO69" s="595"/>
      <c r="AP69" s="595"/>
      <c r="AQ69" s="595"/>
      <c r="AR69" s="595"/>
      <c r="AS69" s="595"/>
      <c r="AT69" s="595"/>
      <c r="AU69" s="596"/>
    </row>
    <row r="70" spans="1:56" ht="12" customHeight="1" x14ac:dyDescent="0.25">
      <c r="C70" s="597"/>
      <c r="D70" s="598"/>
      <c r="E70" s="598"/>
      <c r="F70" s="598"/>
      <c r="G70" s="598"/>
      <c r="H70" s="598"/>
      <c r="I70" s="598"/>
      <c r="J70" s="598"/>
      <c r="K70" s="598"/>
      <c r="L70" s="598"/>
      <c r="M70" s="598"/>
      <c r="N70" s="598"/>
      <c r="O70" s="598"/>
      <c r="P70" s="598"/>
      <c r="Q70" s="598"/>
      <c r="R70" s="598"/>
      <c r="S70" s="598"/>
      <c r="T70" s="598"/>
      <c r="U70" s="598"/>
      <c r="V70" s="598"/>
      <c r="W70" s="598"/>
      <c r="X70" s="598"/>
      <c r="Y70" s="598"/>
      <c r="Z70" s="598"/>
      <c r="AA70" s="598"/>
      <c r="AB70" s="598"/>
      <c r="AC70" s="598"/>
      <c r="AD70" s="598"/>
      <c r="AE70" s="598"/>
      <c r="AF70" s="598"/>
      <c r="AG70" s="598"/>
      <c r="AH70" s="598"/>
      <c r="AI70" s="598"/>
      <c r="AJ70" s="598"/>
      <c r="AK70" s="598"/>
      <c r="AL70" s="598"/>
      <c r="AM70" s="598"/>
      <c r="AN70" s="598"/>
      <c r="AO70" s="598"/>
      <c r="AP70" s="598"/>
      <c r="AQ70" s="598"/>
      <c r="AR70" s="598"/>
      <c r="AS70" s="598"/>
      <c r="AT70" s="598"/>
      <c r="AU70" s="599"/>
    </row>
    <row r="71" spans="1:56" ht="12" customHeight="1" x14ac:dyDescent="0.25">
      <c r="C71" s="597"/>
      <c r="D71" s="598"/>
      <c r="E71" s="598"/>
      <c r="F71" s="598"/>
      <c r="G71" s="598"/>
      <c r="H71" s="598"/>
      <c r="I71" s="598"/>
      <c r="J71" s="598"/>
      <c r="K71" s="598"/>
      <c r="L71" s="598"/>
      <c r="M71" s="598"/>
      <c r="N71" s="598"/>
      <c r="O71" s="598"/>
      <c r="P71" s="598"/>
      <c r="Q71" s="598"/>
      <c r="R71" s="598"/>
      <c r="S71" s="598"/>
      <c r="T71" s="598"/>
      <c r="U71" s="598"/>
      <c r="V71" s="598"/>
      <c r="W71" s="598"/>
      <c r="X71" s="598"/>
      <c r="Y71" s="598"/>
      <c r="Z71" s="598"/>
      <c r="AA71" s="598"/>
      <c r="AB71" s="598"/>
      <c r="AC71" s="598"/>
      <c r="AD71" s="598"/>
      <c r="AE71" s="598"/>
      <c r="AF71" s="598"/>
      <c r="AG71" s="598"/>
      <c r="AH71" s="598"/>
      <c r="AI71" s="598"/>
      <c r="AJ71" s="598"/>
      <c r="AK71" s="598"/>
      <c r="AL71" s="598"/>
      <c r="AM71" s="598"/>
      <c r="AN71" s="598"/>
      <c r="AO71" s="598"/>
      <c r="AP71" s="598"/>
      <c r="AQ71" s="598"/>
      <c r="AR71" s="598"/>
      <c r="AS71" s="598"/>
      <c r="AT71" s="598"/>
      <c r="AU71" s="599"/>
    </row>
    <row r="72" spans="1:56" ht="12" customHeight="1" x14ac:dyDescent="0.25">
      <c r="C72" s="597"/>
      <c r="D72" s="598"/>
      <c r="E72" s="598"/>
      <c r="F72" s="598"/>
      <c r="G72" s="598"/>
      <c r="H72" s="598"/>
      <c r="I72" s="598"/>
      <c r="J72" s="598"/>
      <c r="K72" s="598"/>
      <c r="L72" s="598"/>
      <c r="M72" s="598"/>
      <c r="N72" s="598"/>
      <c r="O72" s="598"/>
      <c r="P72" s="598"/>
      <c r="Q72" s="598"/>
      <c r="R72" s="598"/>
      <c r="S72" s="598"/>
      <c r="T72" s="598"/>
      <c r="U72" s="598"/>
      <c r="V72" s="598"/>
      <c r="W72" s="598"/>
      <c r="X72" s="598"/>
      <c r="Y72" s="598"/>
      <c r="Z72" s="598"/>
      <c r="AA72" s="598"/>
      <c r="AB72" s="598"/>
      <c r="AC72" s="598"/>
      <c r="AD72" s="598"/>
      <c r="AE72" s="598"/>
      <c r="AF72" s="598"/>
      <c r="AG72" s="598"/>
      <c r="AH72" s="598"/>
      <c r="AI72" s="598"/>
      <c r="AJ72" s="598"/>
      <c r="AK72" s="598"/>
      <c r="AL72" s="598"/>
      <c r="AM72" s="598"/>
      <c r="AN72" s="598"/>
      <c r="AO72" s="598"/>
      <c r="AP72" s="598"/>
      <c r="AQ72" s="598"/>
      <c r="AR72" s="598"/>
      <c r="AS72" s="598"/>
      <c r="AT72" s="598"/>
      <c r="AU72" s="599"/>
    </row>
    <row r="73" spans="1:56" ht="12" customHeight="1" x14ac:dyDescent="0.25">
      <c r="C73" s="597"/>
      <c r="D73" s="598"/>
      <c r="E73" s="598"/>
      <c r="F73" s="598"/>
      <c r="G73" s="598"/>
      <c r="H73" s="598"/>
      <c r="I73" s="598"/>
      <c r="J73" s="598"/>
      <c r="K73" s="598"/>
      <c r="L73" s="598"/>
      <c r="M73" s="598"/>
      <c r="N73" s="598"/>
      <c r="O73" s="598"/>
      <c r="P73" s="598"/>
      <c r="Q73" s="598"/>
      <c r="R73" s="598"/>
      <c r="S73" s="598"/>
      <c r="T73" s="598"/>
      <c r="U73" s="598"/>
      <c r="V73" s="598"/>
      <c r="W73" s="598"/>
      <c r="X73" s="598"/>
      <c r="Y73" s="598"/>
      <c r="Z73" s="598"/>
      <c r="AA73" s="598"/>
      <c r="AB73" s="598"/>
      <c r="AC73" s="598"/>
      <c r="AD73" s="598"/>
      <c r="AE73" s="598"/>
      <c r="AF73" s="598"/>
      <c r="AG73" s="598"/>
      <c r="AH73" s="598"/>
      <c r="AI73" s="598"/>
      <c r="AJ73" s="598"/>
      <c r="AK73" s="598"/>
      <c r="AL73" s="598"/>
      <c r="AM73" s="598"/>
      <c r="AN73" s="598"/>
      <c r="AO73" s="598"/>
      <c r="AP73" s="598"/>
      <c r="AQ73" s="598"/>
      <c r="AR73" s="598"/>
      <c r="AS73" s="598"/>
      <c r="AT73" s="598"/>
      <c r="AU73" s="599"/>
    </row>
    <row r="74" spans="1:56" ht="12" customHeight="1" x14ac:dyDescent="0.25">
      <c r="C74" s="597"/>
      <c r="D74" s="598"/>
      <c r="E74" s="598"/>
      <c r="F74" s="598"/>
      <c r="G74" s="598"/>
      <c r="H74" s="598"/>
      <c r="I74" s="598"/>
      <c r="J74" s="598"/>
      <c r="K74" s="598"/>
      <c r="L74" s="598"/>
      <c r="M74" s="598"/>
      <c r="N74" s="598"/>
      <c r="O74" s="598"/>
      <c r="P74" s="598"/>
      <c r="Q74" s="598"/>
      <c r="R74" s="598"/>
      <c r="S74" s="598"/>
      <c r="T74" s="598"/>
      <c r="U74" s="598"/>
      <c r="V74" s="598"/>
      <c r="W74" s="598"/>
      <c r="X74" s="598"/>
      <c r="Y74" s="598"/>
      <c r="Z74" s="598"/>
      <c r="AA74" s="598"/>
      <c r="AB74" s="598"/>
      <c r="AC74" s="598"/>
      <c r="AD74" s="598"/>
      <c r="AE74" s="598"/>
      <c r="AF74" s="598"/>
      <c r="AG74" s="598"/>
      <c r="AH74" s="598"/>
      <c r="AI74" s="598"/>
      <c r="AJ74" s="598"/>
      <c r="AK74" s="598"/>
      <c r="AL74" s="598"/>
      <c r="AM74" s="598"/>
      <c r="AN74" s="598"/>
      <c r="AO74" s="598"/>
      <c r="AP74" s="598"/>
      <c r="AQ74" s="598"/>
      <c r="AR74" s="598"/>
      <c r="AS74" s="598"/>
      <c r="AT74" s="598"/>
      <c r="AU74" s="599"/>
    </row>
    <row r="75" spans="1:56" ht="12" customHeight="1" x14ac:dyDescent="0.25">
      <c r="C75" s="597"/>
      <c r="D75" s="598"/>
      <c r="E75" s="598"/>
      <c r="F75" s="598"/>
      <c r="G75" s="598"/>
      <c r="H75" s="598"/>
      <c r="I75" s="598"/>
      <c r="J75" s="598"/>
      <c r="K75" s="598"/>
      <c r="L75" s="598"/>
      <c r="M75" s="598"/>
      <c r="N75" s="598"/>
      <c r="O75" s="598"/>
      <c r="P75" s="598"/>
      <c r="Q75" s="598"/>
      <c r="R75" s="598"/>
      <c r="S75" s="598"/>
      <c r="T75" s="598"/>
      <c r="U75" s="598"/>
      <c r="V75" s="598"/>
      <c r="W75" s="598"/>
      <c r="X75" s="598"/>
      <c r="Y75" s="598"/>
      <c r="Z75" s="598"/>
      <c r="AA75" s="598"/>
      <c r="AB75" s="598"/>
      <c r="AC75" s="598"/>
      <c r="AD75" s="598"/>
      <c r="AE75" s="598"/>
      <c r="AF75" s="598"/>
      <c r="AG75" s="598"/>
      <c r="AH75" s="598"/>
      <c r="AI75" s="598"/>
      <c r="AJ75" s="598"/>
      <c r="AK75" s="598"/>
      <c r="AL75" s="598"/>
      <c r="AM75" s="598"/>
      <c r="AN75" s="598"/>
      <c r="AO75" s="598"/>
      <c r="AP75" s="598"/>
      <c r="AQ75" s="598"/>
      <c r="AR75" s="598"/>
      <c r="AS75" s="598"/>
      <c r="AT75" s="598"/>
      <c r="AU75" s="599"/>
    </row>
    <row r="76" spans="1:56" ht="12" customHeight="1" x14ac:dyDescent="0.25">
      <c r="C76" s="597"/>
      <c r="D76" s="598"/>
      <c r="E76" s="598"/>
      <c r="F76" s="598"/>
      <c r="G76" s="598"/>
      <c r="H76" s="598"/>
      <c r="I76" s="598"/>
      <c r="J76" s="598"/>
      <c r="K76" s="598"/>
      <c r="L76" s="598"/>
      <c r="M76" s="598"/>
      <c r="N76" s="598"/>
      <c r="O76" s="598"/>
      <c r="P76" s="598"/>
      <c r="Q76" s="598"/>
      <c r="R76" s="598"/>
      <c r="S76" s="598"/>
      <c r="T76" s="598"/>
      <c r="U76" s="598"/>
      <c r="V76" s="598"/>
      <c r="W76" s="598"/>
      <c r="X76" s="598"/>
      <c r="Y76" s="598"/>
      <c r="Z76" s="598"/>
      <c r="AA76" s="598"/>
      <c r="AB76" s="598"/>
      <c r="AC76" s="598"/>
      <c r="AD76" s="598"/>
      <c r="AE76" s="598"/>
      <c r="AF76" s="598"/>
      <c r="AG76" s="598"/>
      <c r="AH76" s="598"/>
      <c r="AI76" s="598"/>
      <c r="AJ76" s="598"/>
      <c r="AK76" s="598"/>
      <c r="AL76" s="598"/>
      <c r="AM76" s="598"/>
      <c r="AN76" s="598"/>
      <c r="AO76" s="598"/>
      <c r="AP76" s="598"/>
      <c r="AQ76" s="598"/>
      <c r="AR76" s="598"/>
      <c r="AS76" s="598"/>
      <c r="AT76" s="598"/>
      <c r="AU76" s="599"/>
    </row>
    <row r="77" spans="1:56" ht="12" customHeight="1" x14ac:dyDescent="0.25">
      <c r="C77" s="597"/>
      <c r="D77" s="598"/>
      <c r="E77" s="598"/>
      <c r="F77" s="598"/>
      <c r="G77" s="598"/>
      <c r="H77" s="598"/>
      <c r="I77" s="598"/>
      <c r="J77" s="598"/>
      <c r="K77" s="598"/>
      <c r="L77" s="598"/>
      <c r="M77" s="598"/>
      <c r="N77" s="598"/>
      <c r="O77" s="598"/>
      <c r="P77" s="598"/>
      <c r="Q77" s="598"/>
      <c r="R77" s="598"/>
      <c r="S77" s="598"/>
      <c r="T77" s="598"/>
      <c r="U77" s="598"/>
      <c r="V77" s="598"/>
      <c r="W77" s="598"/>
      <c r="X77" s="598"/>
      <c r="Y77" s="598"/>
      <c r="Z77" s="598"/>
      <c r="AA77" s="598"/>
      <c r="AB77" s="598"/>
      <c r="AC77" s="598"/>
      <c r="AD77" s="598"/>
      <c r="AE77" s="598"/>
      <c r="AF77" s="598"/>
      <c r="AG77" s="598"/>
      <c r="AH77" s="598"/>
      <c r="AI77" s="598"/>
      <c r="AJ77" s="598"/>
      <c r="AK77" s="598"/>
      <c r="AL77" s="598"/>
      <c r="AM77" s="598"/>
      <c r="AN77" s="598"/>
      <c r="AO77" s="598"/>
      <c r="AP77" s="598"/>
      <c r="AQ77" s="598"/>
      <c r="AR77" s="598"/>
      <c r="AS77" s="598"/>
      <c r="AT77" s="598"/>
      <c r="AU77" s="599"/>
    </row>
    <row r="78" spans="1:56" ht="12" customHeight="1" x14ac:dyDescent="0.25">
      <c r="C78" s="597"/>
      <c r="D78" s="598"/>
      <c r="E78" s="598"/>
      <c r="F78" s="598"/>
      <c r="G78" s="598"/>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8"/>
      <c r="AJ78" s="598"/>
      <c r="AK78" s="598"/>
      <c r="AL78" s="598"/>
      <c r="AM78" s="598"/>
      <c r="AN78" s="598"/>
      <c r="AO78" s="598"/>
      <c r="AP78" s="598"/>
      <c r="AQ78" s="598"/>
      <c r="AR78" s="598"/>
      <c r="AS78" s="598"/>
      <c r="AT78" s="598"/>
      <c r="AU78" s="599"/>
    </row>
    <row r="79" spans="1:56" ht="12" customHeight="1" thickBot="1" x14ac:dyDescent="0.3">
      <c r="C79" s="600"/>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2"/>
    </row>
    <row r="80" spans="1:56" ht="12" customHeight="1" x14ac:dyDescent="0.25">
      <c r="A80" s="440" t="s">
        <v>194</v>
      </c>
      <c r="B80" s="440"/>
      <c r="C80" s="440"/>
      <c r="D80" s="440"/>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0"/>
      <c r="AL80" s="440"/>
      <c r="AM80" s="440"/>
      <c r="AN80" s="440"/>
      <c r="AO80" s="440"/>
      <c r="AP80" s="440"/>
      <c r="AQ80" s="440"/>
      <c r="AR80" s="440"/>
      <c r="AS80" s="440"/>
      <c r="AT80" s="440"/>
      <c r="AU80" s="440"/>
      <c r="AV80" s="440"/>
    </row>
    <row r="82" spans="1:48" ht="12"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469" t="s">
        <v>233</v>
      </c>
      <c r="AO82" s="469"/>
      <c r="AP82" s="469"/>
      <c r="AQ82" s="469"/>
      <c r="AR82" s="80"/>
      <c r="AS82" s="469" t="s">
        <v>843</v>
      </c>
      <c r="AT82" s="469"/>
      <c r="AU82" s="469"/>
      <c r="AV82" s="469"/>
    </row>
    <row r="83" spans="1:48" ht="12"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469"/>
      <c r="AO83" s="469"/>
      <c r="AP83" s="469"/>
      <c r="AQ83" s="469"/>
      <c r="AR83" s="80"/>
      <c r="AS83" s="469"/>
      <c r="AT83" s="469"/>
      <c r="AU83" s="469"/>
      <c r="AV83" s="469"/>
    </row>
    <row r="84" spans="1:48" ht="12"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row>
    <row r="85" spans="1:48" ht="12"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row>
    <row r="86" spans="1:48" ht="12"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row>
    <row r="87" spans="1:48" ht="12"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row>
    <row r="88" spans="1:48" ht="12"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row>
    <row r="89" spans="1:48" ht="12"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row>
    <row r="90" spans="1:48" ht="12"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row>
    <row r="91" spans="1:48" ht="12"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row>
    <row r="92" spans="1:48" ht="12"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row>
    <row r="93" spans="1:48" ht="12"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row>
    <row r="94" spans="1:48" ht="12"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row>
    <row r="95" spans="1:48" ht="12"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row>
    <row r="96" spans="1:48" ht="12"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row>
    <row r="97" spans="1:48" ht="12"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row>
    <row r="98" spans="1:48" ht="12"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row>
    <row r="99" spans="1:48" ht="12"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row>
    <row r="100" spans="1:48" ht="12"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row>
    <row r="101" spans="1:48" ht="12"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row>
    <row r="102" spans="1:48" ht="12"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row>
    <row r="103" spans="1:48" ht="12"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row>
    <row r="104" spans="1:48" ht="12"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row>
    <row r="105" spans="1:48" ht="12"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row>
    <row r="106" spans="1:48" ht="12"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row>
    <row r="107" spans="1:48" ht="12"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row>
    <row r="108" spans="1:48" ht="12"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row>
    <row r="109" spans="1:48" ht="12"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row>
    <row r="110" spans="1:48" ht="12"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row>
    <row r="111" spans="1:48" ht="12"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row>
    <row r="112" spans="1:48" ht="12"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row>
    <row r="113" spans="1:48" ht="12"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row>
    <row r="114" spans="1:48" ht="12"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row>
    <row r="115" spans="1:48" ht="12"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row>
    <row r="116" spans="1:48" ht="12"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row>
    <row r="117" spans="1:48" ht="12"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row>
    <row r="118" spans="1:48" ht="12"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row>
    <row r="119" spans="1:48" ht="12"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row>
    <row r="120" spans="1:48" ht="12"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row>
    <row r="121" spans="1:48" ht="12"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row>
    <row r="122" spans="1:48" ht="12"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row>
    <row r="123" spans="1:48" ht="12"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row>
    <row r="124" spans="1:48" ht="12"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row r="138" spans="1:48" ht="12"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row>
    <row r="139" spans="1:48" ht="12"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row>
    <row r="140" spans="1:48" ht="12"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row>
    <row r="141" spans="1:48" ht="12"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row>
    <row r="142" spans="1:48" ht="12"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row>
    <row r="143" spans="1:48" ht="12"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row>
    <row r="144" spans="1:48" ht="12"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row>
    <row r="145" spans="1:48" ht="12"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row>
    <row r="146" spans="1:48" ht="12"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row>
    <row r="147" spans="1:48" ht="12"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row>
    <row r="148" spans="1:48" ht="12"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row>
    <row r="149" spans="1:48" ht="12"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row>
    <row r="150" spans="1:48" ht="12"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row>
    <row r="151" spans="1:48" ht="12"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row>
    <row r="152" spans="1:48" ht="12"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row>
    <row r="153" spans="1:48" ht="12"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row>
    <row r="154" spans="1:48" ht="12"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row>
    <row r="155" spans="1:48" ht="12"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row>
    <row r="156" spans="1:48" ht="12"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row>
    <row r="157" spans="1:48" ht="12"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row>
    <row r="158" spans="1:48" ht="12"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row>
    <row r="159" spans="1:48" ht="12"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row>
    <row r="160" spans="1:48" ht="12"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row>
    <row r="161" spans="1:48" ht="12"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row>
    <row r="162" spans="1:48" ht="12"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row>
    <row r="163" spans="1:48" ht="12"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row>
    <row r="164" spans="1:48" ht="12"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row>
    <row r="165" spans="1:48" ht="12"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row>
    <row r="166" spans="1:48" ht="12"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row>
    <row r="167" spans="1:48" ht="12"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row>
    <row r="168" spans="1:48" ht="12"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row>
    <row r="169" spans="1:48" ht="12"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row>
    <row r="170" spans="1:48" ht="12"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row>
    <row r="171" spans="1:48" ht="12"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80"/>
    </row>
    <row r="172" spans="1:48" ht="12"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row>
    <row r="173" spans="1:48" ht="12"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80"/>
    </row>
    <row r="174" spans="1:48" ht="12"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row>
    <row r="175" spans="1:48" ht="12"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row>
    <row r="176" spans="1:48" ht="12"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row>
    <row r="177" spans="1:48" ht="12"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row>
    <row r="178" spans="1:48" ht="12"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row>
    <row r="179" spans="1:48" ht="12"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row>
    <row r="180" spans="1:48" ht="12"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row>
    <row r="181" spans="1:48" ht="12"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row>
    <row r="182" spans="1:48" ht="12"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row>
    <row r="183" spans="1:48" ht="12"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row>
    <row r="184" spans="1:48" ht="12"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row>
    <row r="185" spans="1:48" ht="12"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row>
    <row r="186" spans="1:48" ht="12"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row>
    <row r="187" spans="1:48" ht="12"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row>
    <row r="188" spans="1:48" ht="12"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row>
    <row r="189" spans="1:48" ht="12"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row>
    <row r="190" spans="1:48" ht="12"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row>
    <row r="191" spans="1:48" ht="12"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row>
    <row r="192" spans="1:48" ht="12"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row>
    <row r="193" spans="1:48" ht="12"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row>
    <row r="194" spans="1:48" ht="12"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row>
    <row r="195" spans="1:48" ht="12"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row>
    <row r="196" spans="1:48" ht="12"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row>
    <row r="197" spans="1:48" ht="12"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row>
    <row r="198" spans="1:48" ht="12"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row>
    <row r="199" spans="1:48" ht="12"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row>
    <row r="200" spans="1:48" ht="12"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row>
  </sheetData>
  <sheetProtection sheet="1" objects="1" scenarios="1"/>
  <mergeCells count="18">
    <mergeCell ref="D45:AV46"/>
    <mergeCell ref="D14:AT15"/>
    <mergeCell ref="A40:AV40"/>
    <mergeCell ref="C17:AU39"/>
    <mergeCell ref="A42:C44"/>
    <mergeCell ref="D42:AM44"/>
    <mergeCell ref="AN42:AV44"/>
    <mergeCell ref="A1:C3"/>
    <mergeCell ref="D1:AM3"/>
    <mergeCell ref="AN1:AV3"/>
    <mergeCell ref="A5:AV7"/>
    <mergeCell ref="B8:AU12"/>
    <mergeCell ref="D66:AV67"/>
    <mergeCell ref="C48:AU65"/>
    <mergeCell ref="C69:AU79"/>
    <mergeCell ref="AN82:AQ83"/>
    <mergeCell ref="AS82:AV83"/>
    <mergeCell ref="A80:AV80"/>
  </mergeCells>
  <conditionalFormatting sqref="C17:AU39">
    <cfRule type="cellIs" dxfId="212" priority="5" operator="equal">
      <formula>0</formula>
    </cfRule>
  </conditionalFormatting>
  <conditionalFormatting sqref="C48">
    <cfRule type="cellIs" dxfId="211" priority="4" operator="equal">
      <formula>0</formula>
    </cfRule>
  </conditionalFormatting>
  <conditionalFormatting sqref="B8">
    <cfRule type="cellIs" dxfId="210" priority="2" operator="equal">
      <formula>0</formula>
    </cfRule>
  </conditionalFormatting>
  <conditionalFormatting sqref="C69">
    <cfRule type="cellIs" dxfId="209" priority="1" operator="equal">
      <formula>0</formula>
    </cfRule>
  </conditionalFormatting>
  <hyperlinks>
    <hyperlink ref="AS82:AV83" location="Couverture_territoriale!A1" display="Couverture territoriale"/>
    <hyperlink ref="AN82:AQ83" location="Thématiques!Zone_d_impression" tooltip="Thématiques" display="précédent"/>
  </hyperlinks>
  <pageMargins left="0.70866141732283472" right="0.70866141732283472" top="0.74803149606299213" bottom="0.74803149606299213"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2"/>
  <sheetViews>
    <sheetView showGridLines="0" zoomScale="84" zoomScaleNormal="84" workbookViewId="0">
      <pane ySplit="2" topLeftCell="A21" activePane="bottomLeft" state="frozen"/>
      <selection pane="bottomLeft" activeCell="C44" sqref="C44"/>
    </sheetView>
  </sheetViews>
  <sheetFormatPr baseColWidth="10" defaultRowHeight="15" x14ac:dyDescent="0.25"/>
  <cols>
    <col min="1" max="1" width="20.42578125" customWidth="1"/>
    <col min="2" max="2" width="29.28515625" bestFit="1" customWidth="1"/>
    <col min="3" max="3" width="11.42578125" style="95"/>
    <col min="4" max="4" width="22" bestFit="1" customWidth="1"/>
    <col min="5" max="5" width="55.140625" bestFit="1" customWidth="1"/>
    <col min="6" max="6" width="20.28515625" bestFit="1" customWidth="1"/>
    <col min="7" max="7" width="11.42578125" style="95"/>
    <col min="8" max="8" width="6.85546875" customWidth="1"/>
    <col min="9" max="9" width="15" customWidth="1"/>
    <col min="10" max="10" width="19.5703125" customWidth="1"/>
    <col min="11" max="11" width="22.28515625" customWidth="1"/>
    <col min="12" max="12" width="16.85546875" customWidth="1"/>
  </cols>
  <sheetData>
    <row r="1" spans="1:9" s="72" customFormat="1" ht="39.75" customHeight="1" x14ac:dyDescent="0.25">
      <c r="B1" s="629" t="s">
        <v>930</v>
      </c>
      <c r="C1" s="630"/>
      <c r="D1" s="630"/>
      <c r="E1" s="630"/>
      <c r="F1" s="630"/>
      <c r="G1" s="116" t="s">
        <v>243</v>
      </c>
      <c r="H1" s="116" t="s">
        <v>843</v>
      </c>
      <c r="I1" s="158"/>
    </row>
    <row r="2" spans="1:9" ht="25.5" customHeight="1" x14ac:dyDescent="0.25">
      <c r="A2" s="96" t="s">
        <v>255</v>
      </c>
      <c r="B2" s="97" t="s">
        <v>256</v>
      </c>
      <c r="C2" s="97" t="s">
        <v>766</v>
      </c>
      <c r="D2" s="97" t="s">
        <v>775</v>
      </c>
      <c r="E2" s="97" t="s">
        <v>257</v>
      </c>
      <c r="F2" s="97" t="s">
        <v>813</v>
      </c>
      <c r="G2" s="155">
        <f>SUM(G3:G252)</f>
        <v>76</v>
      </c>
      <c r="I2" s="99"/>
    </row>
    <row r="3" spans="1:9" ht="18.75" customHeight="1" x14ac:dyDescent="0.25">
      <c r="A3" s="87" t="s">
        <v>258</v>
      </c>
      <c r="B3" s="88" t="s">
        <v>259</v>
      </c>
      <c r="C3" s="98"/>
      <c r="D3" s="88" t="s">
        <v>943</v>
      </c>
      <c r="E3" s="88" t="s">
        <v>944</v>
      </c>
      <c r="F3" s="88" t="s">
        <v>949</v>
      </c>
      <c r="G3" s="154">
        <f>IF(F3="fragiles",1,0)</f>
        <v>0</v>
      </c>
    </row>
    <row r="4" spans="1:9" ht="18.75" customHeight="1" x14ac:dyDescent="0.25">
      <c r="A4" s="89" t="s">
        <v>261</v>
      </c>
      <c r="B4" s="88" t="s">
        <v>262</v>
      </c>
      <c r="C4" s="98"/>
      <c r="D4" s="88" t="s">
        <v>943</v>
      </c>
      <c r="E4" s="88" t="s">
        <v>263</v>
      </c>
      <c r="F4" s="88" t="s">
        <v>949</v>
      </c>
      <c r="G4" s="154">
        <f>IF(F4="fragiles",1,0)</f>
        <v>0</v>
      </c>
    </row>
    <row r="5" spans="1:9" ht="18.75" customHeight="1" x14ac:dyDescent="0.25">
      <c r="A5" s="89" t="s">
        <v>264</v>
      </c>
      <c r="B5" s="88" t="s">
        <v>265</v>
      </c>
      <c r="C5" s="98"/>
      <c r="D5" s="88" t="s">
        <v>777</v>
      </c>
      <c r="E5" s="88" t="s">
        <v>945</v>
      </c>
      <c r="F5" s="88" t="s">
        <v>949</v>
      </c>
      <c r="G5" s="154">
        <f t="shared" ref="G5:G67" si="0">IF(F5="fragiles",1,0)</f>
        <v>0</v>
      </c>
    </row>
    <row r="6" spans="1:9" ht="18.75" customHeight="1" x14ac:dyDescent="0.25">
      <c r="A6" s="89" t="s">
        <v>266</v>
      </c>
      <c r="B6" s="88" t="s">
        <v>267</v>
      </c>
      <c r="C6" s="98"/>
      <c r="D6" s="88" t="s">
        <v>943</v>
      </c>
      <c r="E6" s="88" t="s">
        <v>263</v>
      </c>
      <c r="F6" s="88" t="s">
        <v>949</v>
      </c>
      <c r="G6" s="154">
        <f t="shared" si="0"/>
        <v>0</v>
      </c>
    </row>
    <row r="7" spans="1:9" ht="18.75" customHeight="1" x14ac:dyDescent="0.25">
      <c r="A7" s="89" t="s">
        <v>268</v>
      </c>
      <c r="B7" s="88" t="s">
        <v>269</v>
      </c>
      <c r="C7" s="98"/>
      <c r="D7" s="88" t="s">
        <v>777</v>
      </c>
      <c r="E7" s="88" t="s">
        <v>945</v>
      </c>
      <c r="F7" s="88" t="s">
        <v>949</v>
      </c>
      <c r="G7" s="154">
        <f t="shared" si="0"/>
        <v>0</v>
      </c>
    </row>
    <row r="8" spans="1:9" ht="18.75" customHeight="1" x14ac:dyDescent="0.25">
      <c r="A8" s="89" t="s">
        <v>270</v>
      </c>
      <c r="B8" s="88" t="s">
        <v>271</v>
      </c>
      <c r="C8" s="98"/>
      <c r="D8" s="88" t="s">
        <v>779</v>
      </c>
      <c r="E8" s="88" t="s">
        <v>273</v>
      </c>
      <c r="F8" s="88" t="s">
        <v>949</v>
      </c>
      <c r="G8" s="154">
        <f t="shared" si="0"/>
        <v>0</v>
      </c>
    </row>
    <row r="9" spans="1:9" ht="18.75" customHeight="1" x14ac:dyDescent="0.25">
      <c r="A9" s="89" t="s">
        <v>274</v>
      </c>
      <c r="B9" s="88" t="s">
        <v>275</v>
      </c>
      <c r="C9" s="98"/>
      <c r="D9" s="88" t="s">
        <v>776</v>
      </c>
      <c r="E9" s="88" t="s">
        <v>276</v>
      </c>
      <c r="F9" s="88" t="s">
        <v>950</v>
      </c>
      <c r="G9" s="154">
        <f t="shared" si="0"/>
        <v>1</v>
      </c>
    </row>
    <row r="10" spans="1:9" ht="18.75" customHeight="1" x14ac:dyDescent="0.25">
      <c r="A10" s="89" t="s">
        <v>277</v>
      </c>
      <c r="B10" s="88" t="s">
        <v>278</v>
      </c>
      <c r="C10" s="98"/>
      <c r="D10" s="90" t="s">
        <v>777</v>
      </c>
      <c r="E10" s="90" t="s">
        <v>945</v>
      </c>
      <c r="F10" s="88" t="s">
        <v>949</v>
      </c>
      <c r="G10" s="154">
        <f t="shared" si="0"/>
        <v>0</v>
      </c>
    </row>
    <row r="11" spans="1:9" ht="18.75" customHeight="1" x14ac:dyDescent="0.25">
      <c r="A11" s="89" t="s">
        <v>279</v>
      </c>
      <c r="B11" s="88" t="s">
        <v>280</v>
      </c>
      <c r="C11" s="98"/>
      <c r="D11" s="90" t="s">
        <v>776</v>
      </c>
      <c r="E11" s="90" t="s">
        <v>281</v>
      </c>
      <c r="F11" s="88" t="s">
        <v>949</v>
      </c>
      <c r="G11" s="154">
        <f t="shared" si="0"/>
        <v>0</v>
      </c>
    </row>
    <row r="12" spans="1:9" ht="18.75" customHeight="1" x14ac:dyDescent="0.25">
      <c r="A12" s="89" t="s">
        <v>282</v>
      </c>
      <c r="B12" s="88" t="s">
        <v>283</v>
      </c>
      <c r="C12" s="98"/>
      <c r="D12" s="90" t="s">
        <v>946</v>
      </c>
      <c r="E12" s="90" t="s">
        <v>285</v>
      </c>
      <c r="F12" s="88" t="s">
        <v>950</v>
      </c>
      <c r="G12" s="154">
        <f t="shared" si="0"/>
        <v>1</v>
      </c>
    </row>
    <row r="13" spans="1:9" ht="18.75" customHeight="1" x14ac:dyDescent="0.25">
      <c r="A13" s="89" t="s">
        <v>286</v>
      </c>
      <c r="B13" s="88" t="s">
        <v>287</v>
      </c>
      <c r="C13" s="98"/>
      <c r="D13" s="90" t="s">
        <v>943</v>
      </c>
      <c r="E13" s="90" t="s">
        <v>944</v>
      </c>
      <c r="F13" s="88" t="s">
        <v>949</v>
      </c>
      <c r="G13" s="154">
        <f t="shared" si="0"/>
        <v>0</v>
      </c>
    </row>
    <row r="14" spans="1:9" ht="18.75" customHeight="1" x14ac:dyDescent="0.25">
      <c r="A14" s="89" t="s">
        <v>288</v>
      </c>
      <c r="B14" s="88" t="s">
        <v>289</v>
      </c>
      <c r="C14" s="98"/>
      <c r="D14" s="90" t="s">
        <v>779</v>
      </c>
      <c r="E14" s="90" t="s">
        <v>273</v>
      </c>
      <c r="F14" s="88" t="s">
        <v>949</v>
      </c>
      <c r="G14" s="154">
        <f t="shared" si="0"/>
        <v>0</v>
      </c>
    </row>
    <row r="15" spans="1:9" ht="18.75" customHeight="1" x14ac:dyDescent="0.25">
      <c r="A15" s="89" t="s">
        <v>290</v>
      </c>
      <c r="B15" s="88" t="s">
        <v>291</v>
      </c>
      <c r="C15" s="98"/>
      <c r="D15" s="90" t="s">
        <v>776</v>
      </c>
      <c r="E15" s="90" t="s">
        <v>276</v>
      </c>
      <c r="F15" s="88" t="s">
        <v>949</v>
      </c>
      <c r="G15" s="154">
        <f t="shared" si="0"/>
        <v>0</v>
      </c>
    </row>
    <row r="16" spans="1:9" ht="18.75" customHeight="1" x14ac:dyDescent="0.25">
      <c r="A16" s="89" t="s">
        <v>292</v>
      </c>
      <c r="B16" s="88" t="s">
        <v>293</v>
      </c>
      <c r="C16" s="98"/>
      <c r="D16" s="90" t="s">
        <v>946</v>
      </c>
      <c r="E16" s="90" t="s">
        <v>295</v>
      </c>
      <c r="F16" s="88" t="s">
        <v>950</v>
      </c>
      <c r="G16" s="154">
        <f t="shared" si="0"/>
        <v>1</v>
      </c>
    </row>
    <row r="17" spans="1:7" ht="18.75" customHeight="1" x14ac:dyDescent="0.25">
      <c r="A17" s="89" t="s">
        <v>296</v>
      </c>
      <c r="B17" s="88" t="s">
        <v>297</v>
      </c>
      <c r="C17" s="98"/>
      <c r="D17" s="90" t="s">
        <v>943</v>
      </c>
      <c r="E17" s="90" t="s">
        <v>298</v>
      </c>
      <c r="F17" s="88" t="s">
        <v>949</v>
      </c>
      <c r="G17" s="154">
        <f t="shared" si="0"/>
        <v>0</v>
      </c>
    </row>
    <row r="18" spans="1:7" ht="18.75" customHeight="1" x14ac:dyDescent="0.25">
      <c r="A18" s="89" t="s">
        <v>299</v>
      </c>
      <c r="B18" s="88" t="s">
        <v>300</v>
      </c>
      <c r="C18" s="98"/>
      <c r="D18" s="90" t="s">
        <v>946</v>
      </c>
      <c r="E18" s="90" t="s">
        <v>285</v>
      </c>
      <c r="F18" s="88" t="s">
        <v>949</v>
      </c>
      <c r="G18" s="154">
        <f t="shared" si="0"/>
        <v>0</v>
      </c>
    </row>
    <row r="19" spans="1:7" ht="18.75" customHeight="1" x14ac:dyDescent="0.25">
      <c r="A19" s="89" t="s">
        <v>301</v>
      </c>
      <c r="B19" s="88" t="s">
        <v>302</v>
      </c>
      <c r="C19" s="98"/>
      <c r="D19" s="90" t="s">
        <v>943</v>
      </c>
      <c r="E19" s="90" t="s">
        <v>263</v>
      </c>
      <c r="F19" s="88" t="s">
        <v>949</v>
      </c>
      <c r="G19" s="154">
        <f t="shared" si="0"/>
        <v>0</v>
      </c>
    </row>
    <row r="20" spans="1:7" ht="18.75" customHeight="1" x14ac:dyDescent="0.25">
      <c r="A20" s="89" t="s">
        <v>303</v>
      </c>
      <c r="B20" s="88" t="s">
        <v>304</v>
      </c>
      <c r="C20" s="98"/>
      <c r="D20" s="90" t="s">
        <v>946</v>
      </c>
      <c r="E20" s="90" t="s">
        <v>285</v>
      </c>
      <c r="F20" s="88" t="s">
        <v>950</v>
      </c>
      <c r="G20" s="154">
        <f t="shared" si="0"/>
        <v>1</v>
      </c>
    </row>
    <row r="21" spans="1:7" ht="18.75" customHeight="1" x14ac:dyDescent="0.25">
      <c r="A21" s="89" t="s">
        <v>305</v>
      </c>
      <c r="B21" s="88" t="s">
        <v>306</v>
      </c>
      <c r="C21" s="98"/>
      <c r="D21" s="90" t="s">
        <v>779</v>
      </c>
      <c r="E21" s="90" t="s">
        <v>273</v>
      </c>
      <c r="F21" s="88" t="s">
        <v>949</v>
      </c>
      <c r="G21" s="154">
        <f t="shared" si="0"/>
        <v>0</v>
      </c>
    </row>
    <row r="22" spans="1:7" ht="18.75" customHeight="1" x14ac:dyDescent="0.25">
      <c r="A22" s="89" t="s">
        <v>307</v>
      </c>
      <c r="B22" s="88" t="s">
        <v>308</v>
      </c>
      <c r="C22" s="98"/>
      <c r="D22" s="90" t="s">
        <v>778</v>
      </c>
      <c r="E22" s="90" t="s">
        <v>947</v>
      </c>
      <c r="F22" s="88" t="s">
        <v>949</v>
      </c>
      <c r="G22" s="154">
        <f t="shared" si="0"/>
        <v>0</v>
      </c>
    </row>
    <row r="23" spans="1:7" ht="18.75" customHeight="1" x14ac:dyDescent="0.25">
      <c r="A23" s="89" t="s">
        <v>310</v>
      </c>
      <c r="B23" s="88" t="s">
        <v>311</v>
      </c>
      <c r="C23" s="98"/>
      <c r="D23" s="90" t="s">
        <v>777</v>
      </c>
      <c r="E23" s="90" t="s">
        <v>945</v>
      </c>
      <c r="F23" s="88" t="s">
        <v>949</v>
      </c>
      <c r="G23" s="154">
        <f t="shared" si="0"/>
        <v>0</v>
      </c>
    </row>
    <row r="24" spans="1:7" ht="18.75" customHeight="1" x14ac:dyDescent="0.25">
      <c r="A24" s="89" t="s">
        <v>312</v>
      </c>
      <c r="B24" s="88" t="s">
        <v>313</v>
      </c>
      <c r="C24" s="98"/>
      <c r="D24" s="90" t="s">
        <v>776</v>
      </c>
      <c r="E24" s="90" t="s">
        <v>276</v>
      </c>
      <c r="F24" s="88" t="s">
        <v>949</v>
      </c>
      <c r="G24" s="154">
        <f t="shared" si="0"/>
        <v>0</v>
      </c>
    </row>
    <row r="25" spans="1:7" ht="18.75" customHeight="1" x14ac:dyDescent="0.25">
      <c r="A25" s="89" t="s">
        <v>314</v>
      </c>
      <c r="B25" s="88" t="s">
        <v>315</v>
      </c>
      <c r="C25" s="98"/>
      <c r="D25" s="90" t="s">
        <v>946</v>
      </c>
      <c r="E25" s="90" t="s">
        <v>317</v>
      </c>
      <c r="F25" s="88" t="s">
        <v>949</v>
      </c>
      <c r="G25" s="154">
        <f t="shared" si="0"/>
        <v>0</v>
      </c>
    </row>
    <row r="26" spans="1:7" ht="18.75" customHeight="1" x14ac:dyDescent="0.25">
      <c r="A26" s="89" t="s">
        <v>318</v>
      </c>
      <c r="B26" s="88" t="s">
        <v>319</v>
      </c>
      <c r="C26" s="98"/>
      <c r="D26" s="90" t="s">
        <v>779</v>
      </c>
      <c r="E26" s="90" t="s">
        <v>948</v>
      </c>
      <c r="F26" s="88" t="s">
        <v>949</v>
      </c>
      <c r="G26" s="154">
        <f t="shared" si="0"/>
        <v>0</v>
      </c>
    </row>
    <row r="27" spans="1:7" ht="18.75" customHeight="1" x14ac:dyDescent="0.25">
      <c r="A27" s="89" t="s">
        <v>320</v>
      </c>
      <c r="B27" s="88" t="s">
        <v>321</v>
      </c>
      <c r="C27" s="98"/>
      <c r="D27" s="90" t="s">
        <v>778</v>
      </c>
      <c r="E27" s="90" t="s">
        <v>947</v>
      </c>
      <c r="F27" s="88" t="s">
        <v>950</v>
      </c>
      <c r="G27" s="154">
        <f t="shared" si="0"/>
        <v>1</v>
      </c>
    </row>
    <row r="28" spans="1:7" ht="18.75" customHeight="1" x14ac:dyDescent="0.25">
      <c r="A28" s="89" t="s">
        <v>322</v>
      </c>
      <c r="B28" s="88" t="s">
        <v>323</v>
      </c>
      <c r="C28" s="98"/>
      <c r="D28" s="90" t="s">
        <v>946</v>
      </c>
      <c r="E28" s="90" t="s">
        <v>285</v>
      </c>
      <c r="F28" s="88" t="s">
        <v>949</v>
      </c>
      <c r="G28" s="154">
        <f t="shared" si="0"/>
        <v>0</v>
      </c>
    </row>
    <row r="29" spans="1:7" ht="18.75" customHeight="1" x14ac:dyDescent="0.25">
      <c r="A29" s="89" t="s">
        <v>324</v>
      </c>
      <c r="B29" s="88" t="s">
        <v>325</v>
      </c>
      <c r="C29" s="98"/>
      <c r="D29" s="90" t="s">
        <v>943</v>
      </c>
      <c r="E29" s="90" t="s">
        <v>298</v>
      </c>
      <c r="F29" s="88" t="s">
        <v>950</v>
      </c>
      <c r="G29" s="154">
        <f t="shared" si="0"/>
        <v>1</v>
      </c>
    </row>
    <row r="30" spans="1:7" ht="18.75" customHeight="1" x14ac:dyDescent="0.25">
      <c r="A30" s="89" t="s">
        <v>326</v>
      </c>
      <c r="B30" s="88" t="s">
        <v>327</v>
      </c>
      <c r="C30" s="98"/>
      <c r="D30" s="90" t="s">
        <v>778</v>
      </c>
      <c r="E30" s="90" t="s">
        <v>947</v>
      </c>
      <c r="F30" s="88" t="s">
        <v>949</v>
      </c>
      <c r="G30" s="154">
        <f t="shared" si="0"/>
        <v>0</v>
      </c>
    </row>
    <row r="31" spans="1:7" ht="18.75" customHeight="1" x14ac:dyDescent="0.25">
      <c r="A31" s="89" t="s">
        <v>328</v>
      </c>
      <c r="B31" s="88" t="s">
        <v>329</v>
      </c>
      <c r="C31" s="98"/>
      <c r="D31" s="90" t="s">
        <v>943</v>
      </c>
      <c r="E31" s="90" t="s">
        <v>330</v>
      </c>
      <c r="F31" s="88" t="s">
        <v>949</v>
      </c>
      <c r="G31" s="154">
        <f t="shared" si="0"/>
        <v>0</v>
      </c>
    </row>
    <row r="32" spans="1:7" ht="18.75" customHeight="1" x14ac:dyDescent="0.25">
      <c r="A32" s="89" t="s">
        <v>331</v>
      </c>
      <c r="B32" s="88" t="s">
        <v>332</v>
      </c>
      <c r="C32" s="98"/>
      <c r="D32" s="90" t="s">
        <v>776</v>
      </c>
      <c r="E32" s="90" t="s">
        <v>276</v>
      </c>
      <c r="F32" s="88" t="s">
        <v>949</v>
      </c>
      <c r="G32" s="154">
        <f t="shared" si="0"/>
        <v>0</v>
      </c>
    </row>
    <row r="33" spans="1:7" ht="18.75" customHeight="1" x14ac:dyDescent="0.25">
      <c r="A33" s="89" t="s">
        <v>333</v>
      </c>
      <c r="B33" s="88" t="s">
        <v>334</v>
      </c>
      <c r="C33" s="98"/>
      <c r="D33" s="90" t="s">
        <v>779</v>
      </c>
      <c r="E33" s="90" t="s">
        <v>948</v>
      </c>
      <c r="F33" s="88" t="s">
        <v>949</v>
      </c>
      <c r="G33" s="154">
        <f t="shared" si="0"/>
        <v>0</v>
      </c>
    </row>
    <row r="34" spans="1:7" ht="18.75" customHeight="1" x14ac:dyDescent="0.25">
      <c r="A34" s="89" t="s">
        <v>335</v>
      </c>
      <c r="B34" s="88" t="s">
        <v>336</v>
      </c>
      <c r="C34" s="98"/>
      <c r="D34" s="90" t="s">
        <v>943</v>
      </c>
      <c r="E34" s="90" t="s">
        <v>273</v>
      </c>
      <c r="F34" s="88" t="s">
        <v>949</v>
      </c>
      <c r="G34" s="154">
        <f t="shared" si="0"/>
        <v>0</v>
      </c>
    </row>
    <row r="35" spans="1:7" ht="18.75" customHeight="1" x14ac:dyDescent="0.25">
      <c r="A35" s="89" t="s">
        <v>337</v>
      </c>
      <c r="B35" s="88" t="s">
        <v>338</v>
      </c>
      <c r="C35" s="98"/>
      <c r="D35" s="90" t="s">
        <v>776</v>
      </c>
      <c r="E35" s="90" t="s">
        <v>276</v>
      </c>
      <c r="F35" s="88" t="s">
        <v>949</v>
      </c>
      <c r="G35" s="154">
        <f t="shared" si="0"/>
        <v>0</v>
      </c>
    </row>
    <row r="36" spans="1:7" ht="18.75" customHeight="1" x14ac:dyDescent="0.25">
      <c r="A36" s="89" t="s">
        <v>339</v>
      </c>
      <c r="B36" s="88" t="s">
        <v>340</v>
      </c>
      <c r="C36" s="98"/>
      <c r="D36" s="90" t="s">
        <v>779</v>
      </c>
      <c r="E36" s="90" t="s">
        <v>273</v>
      </c>
      <c r="F36" s="88" t="s">
        <v>950</v>
      </c>
      <c r="G36" s="154">
        <f t="shared" si="0"/>
        <v>1</v>
      </c>
    </row>
    <row r="37" spans="1:7" ht="18.75" customHeight="1" x14ac:dyDescent="0.25">
      <c r="A37" s="89" t="s">
        <v>341</v>
      </c>
      <c r="B37" s="88" t="s">
        <v>342</v>
      </c>
      <c r="C37" s="98"/>
      <c r="D37" s="90" t="s">
        <v>778</v>
      </c>
      <c r="E37" s="90" t="s">
        <v>947</v>
      </c>
      <c r="F37" s="88" t="s">
        <v>949</v>
      </c>
      <c r="G37" s="154">
        <f t="shared" si="0"/>
        <v>0</v>
      </c>
    </row>
    <row r="38" spans="1:7" ht="18.75" customHeight="1" x14ac:dyDescent="0.25">
      <c r="A38" s="89" t="s">
        <v>343</v>
      </c>
      <c r="B38" s="88" t="s">
        <v>344</v>
      </c>
      <c r="C38" s="98"/>
      <c r="D38" s="90" t="s">
        <v>946</v>
      </c>
      <c r="E38" s="90" t="s">
        <v>285</v>
      </c>
      <c r="F38" s="88" t="s">
        <v>950</v>
      </c>
      <c r="G38" s="154">
        <f t="shared" si="0"/>
        <v>1</v>
      </c>
    </row>
    <row r="39" spans="1:7" ht="18.75" customHeight="1" x14ac:dyDescent="0.25">
      <c r="A39" s="89" t="s">
        <v>345</v>
      </c>
      <c r="B39" s="88" t="s">
        <v>346</v>
      </c>
      <c r="C39" s="98"/>
      <c r="D39" s="90" t="s">
        <v>778</v>
      </c>
      <c r="E39" s="90" t="s">
        <v>947</v>
      </c>
      <c r="F39" s="88" t="s">
        <v>949</v>
      </c>
      <c r="G39" s="154">
        <f t="shared" si="0"/>
        <v>0</v>
      </c>
    </row>
    <row r="40" spans="1:7" ht="18.75" customHeight="1" x14ac:dyDescent="0.25">
      <c r="A40" s="89" t="s">
        <v>347</v>
      </c>
      <c r="B40" s="88" t="s">
        <v>348</v>
      </c>
      <c r="C40" s="98"/>
      <c r="D40" s="90" t="s">
        <v>946</v>
      </c>
      <c r="E40" s="90" t="s">
        <v>317</v>
      </c>
      <c r="F40" s="88" t="s">
        <v>950</v>
      </c>
      <c r="G40" s="154">
        <f t="shared" si="0"/>
        <v>1</v>
      </c>
    </row>
    <row r="41" spans="1:7" ht="18.75" customHeight="1" x14ac:dyDescent="0.25">
      <c r="A41" s="89" t="s">
        <v>349</v>
      </c>
      <c r="B41" s="88" t="s">
        <v>350</v>
      </c>
      <c r="C41" s="98"/>
      <c r="D41" s="90" t="s">
        <v>777</v>
      </c>
      <c r="E41" s="90" t="s">
        <v>945</v>
      </c>
      <c r="F41" s="88" t="s">
        <v>949</v>
      </c>
      <c r="G41" s="154">
        <f t="shared" si="0"/>
        <v>0</v>
      </c>
    </row>
    <row r="42" spans="1:7" ht="18.75" customHeight="1" x14ac:dyDescent="0.25">
      <c r="A42" s="89" t="s">
        <v>351</v>
      </c>
      <c r="B42" s="88" t="s">
        <v>352</v>
      </c>
      <c r="C42" s="98"/>
      <c r="D42" s="90" t="s">
        <v>779</v>
      </c>
      <c r="E42" s="90" t="s">
        <v>948</v>
      </c>
      <c r="F42" s="88" t="s">
        <v>950</v>
      </c>
      <c r="G42" s="154">
        <f t="shared" si="0"/>
        <v>1</v>
      </c>
    </row>
    <row r="43" spans="1:7" ht="18.75" customHeight="1" x14ac:dyDescent="0.25">
      <c r="A43" s="89" t="s">
        <v>353</v>
      </c>
      <c r="B43" s="88" t="s">
        <v>354</v>
      </c>
      <c r="C43" s="98"/>
      <c r="D43" s="90" t="s">
        <v>943</v>
      </c>
      <c r="E43" s="90" t="s">
        <v>273</v>
      </c>
      <c r="F43" s="88" t="s">
        <v>949</v>
      </c>
      <c r="G43" s="154">
        <f t="shared" si="0"/>
        <v>0</v>
      </c>
    </row>
    <row r="44" spans="1:7" ht="18.75" customHeight="1" x14ac:dyDescent="0.25">
      <c r="A44" s="89" t="s">
        <v>355</v>
      </c>
      <c r="B44" s="88" t="s">
        <v>356</v>
      </c>
      <c r="C44" s="98"/>
      <c r="D44" s="90" t="s">
        <v>943</v>
      </c>
      <c r="E44" s="90" t="s">
        <v>298</v>
      </c>
      <c r="F44" s="88" t="s">
        <v>949</v>
      </c>
      <c r="G44" s="154">
        <f t="shared" si="0"/>
        <v>0</v>
      </c>
    </row>
    <row r="45" spans="1:7" ht="18.75" customHeight="1" x14ac:dyDescent="0.25">
      <c r="A45" s="89" t="s">
        <v>357</v>
      </c>
      <c r="B45" s="88" t="s">
        <v>358</v>
      </c>
      <c r="C45" s="98"/>
      <c r="D45" s="90" t="s">
        <v>776</v>
      </c>
      <c r="E45" s="90" t="s">
        <v>276</v>
      </c>
      <c r="F45" s="88" t="s">
        <v>949</v>
      </c>
      <c r="G45" s="154">
        <f t="shared" si="0"/>
        <v>0</v>
      </c>
    </row>
    <row r="46" spans="1:7" ht="18.75" customHeight="1" x14ac:dyDescent="0.25">
      <c r="A46" s="89" t="s">
        <v>359</v>
      </c>
      <c r="B46" s="88" t="s">
        <v>360</v>
      </c>
      <c r="C46" s="98"/>
      <c r="D46" s="90" t="s">
        <v>946</v>
      </c>
      <c r="E46" s="90" t="s">
        <v>317</v>
      </c>
      <c r="F46" s="88" t="s">
        <v>950</v>
      </c>
      <c r="G46" s="154">
        <f t="shared" si="0"/>
        <v>1</v>
      </c>
    </row>
    <row r="47" spans="1:7" ht="18.75" customHeight="1" x14ac:dyDescent="0.25">
      <c r="A47" s="89" t="s">
        <v>361</v>
      </c>
      <c r="B47" s="88" t="s">
        <v>362</v>
      </c>
      <c r="C47" s="98"/>
      <c r="D47" s="90" t="s">
        <v>946</v>
      </c>
      <c r="E47" s="90" t="s">
        <v>295</v>
      </c>
      <c r="F47" s="88" t="s">
        <v>950</v>
      </c>
      <c r="G47" s="154">
        <f t="shared" si="0"/>
        <v>1</v>
      </c>
    </row>
    <row r="48" spans="1:7" ht="18.75" customHeight="1" x14ac:dyDescent="0.25">
      <c r="A48" s="89" t="s">
        <v>363</v>
      </c>
      <c r="B48" s="88" t="s">
        <v>364</v>
      </c>
      <c r="C48" s="98"/>
      <c r="D48" s="90" t="s">
        <v>946</v>
      </c>
      <c r="E48" s="90" t="s">
        <v>317</v>
      </c>
      <c r="F48" s="88" t="s">
        <v>949</v>
      </c>
      <c r="G48" s="154">
        <f t="shared" si="0"/>
        <v>0</v>
      </c>
    </row>
    <row r="49" spans="1:7" ht="18.75" customHeight="1" x14ac:dyDescent="0.25">
      <c r="A49" s="89" t="s">
        <v>365</v>
      </c>
      <c r="B49" s="88" t="s">
        <v>366</v>
      </c>
      <c r="C49" s="98"/>
      <c r="D49" s="90" t="s">
        <v>779</v>
      </c>
      <c r="E49" s="90" t="s">
        <v>948</v>
      </c>
      <c r="F49" s="88" t="s">
        <v>950</v>
      </c>
      <c r="G49" s="154">
        <f t="shared" si="0"/>
        <v>1</v>
      </c>
    </row>
    <row r="50" spans="1:7" ht="18.75" customHeight="1" x14ac:dyDescent="0.25">
      <c r="A50" s="89" t="s">
        <v>367</v>
      </c>
      <c r="B50" s="88" t="s">
        <v>368</v>
      </c>
      <c r="C50" s="98"/>
      <c r="D50" s="90" t="s">
        <v>779</v>
      </c>
      <c r="E50" s="90" t="s">
        <v>948</v>
      </c>
      <c r="F50" s="88" t="s">
        <v>950</v>
      </c>
      <c r="G50" s="154">
        <f t="shared" si="0"/>
        <v>1</v>
      </c>
    </row>
    <row r="51" spans="1:7" ht="18.75" customHeight="1" x14ac:dyDescent="0.25">
      <c r="A51" s="89" t="s">
        <v>369</v>
      </c>
      <c r="B51" s="88" t="s">
        <v>370</v>
      </c>
      <c r="C51" s="98"/>
      <c r="D51" s="90" t="s">
        <v>943</v>
      </c>
      <c r="E51" s="90" t="s">
        <v>263</v>
      </c>
      <c r="F51" s="88" t="s">
        <v>949</v>
      </c>
      <c r="G51" s="154">
        <f t="shared" si="0"/>
        <v>0</v>
      </c>
    </row>
    <row r="52" spans="1:7" ht="18.75" customHeight="1" x14ac:dyDescent="0.25">
      <c r="A52" s="89" t="s">
        <v>371</v>
      </c>
      <c r="B52" s="88" t="s">
        <v>372</v>
      </c>
      <c r="C52" s="98"/>
      <c r="D52" s="90" t="s">
        <v>777</v>
      </c>
      <c r="E52" s="90" t="s">
        <v>945</v>
      </c>
      <c r="F52" s="88" t="s">
        <v>949</v>
      </c>
      <c r="G52" s="154">
        <f t="shared" si="0"/>
        <v>0</v>
      </c>
    </row>
    <row r="53" spans="1:7" ht="18.75" customHeight="1" x14ac:dyDescent="0.25">
      <c r="A53" s="89" t="s">
        <v>373</v>
      </c>
      <c r="B53" s="88" t="s">
        <v>374</v>
      </c>
      <c r="C53" s="98"/>
      <c r="D53" s="90" t="s">
        <v>776</v>
      </c>
      <c r="E53" s="90" t="s">
        <v>276</v>
      </c>
      <c r="F53" s="88" t="s">
        <v>949</v>
      </c>
      <c r="G53" s="154">
        <f t="shared" si="0"/>
        <v>0</v>
      </c>
    </row>
    <row r="54" spans="1:7" ht="18.75" customHeight="1" x14ac:dyDescent="0.25">
      <c r="A54" s="89" t="s">
        <v>375</v>
      </c>
      <c r="B54" s="88" t="s">
        <v>376</v>
      </c>
      <c r="C54" s="98"/>
      <c r="D54" s="90" t="s">
        <v>776</v>
      </c>
      <c r="E54" s="90" t="s">
        <v>276</v>
      </c>
      <c r="F54" s="88" t="s">
        <v>949</v>
      </c>
      <c r="G54" s="154">
        <f t="shared" si="0"/>
        <v>0</v>
      </c>
    </row>
    <row r="55" spans="1:7" ht="18.75" customHeight="1" x14ac:dyDescent="0.25">
      <c r="A55" s="89" t="s">
        <v>377</v>
      </c>
      <c r="B55" s="88" t="s">
        <v>378</v>
      </c>
      <c r="C55" s="98"/>
      <c r="D55" s="90" t="s">
        <v>779</v>
      </c>
      <c r="E55" s="90" t="s">
        <v>948</v>
      </c>
      <c r="F55" s="88" t="s">
        <v>950</v>
      </c>
      <c r="G55" s="154">
        <f t="shared" si="0"/>
        <v>1</v>
      </c>
    </row>
    <row r="56" spans="1:7" ht="18.75" customHeight="1" x14ac:dyDescent="0.25">
      <c r="A56" s="89" t="s">
        <v>379</v>
      </c>
      <c r="B56" s="88" t="s">
        <v>294</v>
      </c>
      <c r="C56" s="98"/>
      <c r="D56" s="90" t="s">
        <v>946</v>
      </c>
      <c r="E56" s="90" t="s">
        <v>295</v>
      </c>
      <c r="F56" s="88" t="s">
        <v>950</v>
      </c>
      <c r="G56" s="154">
        <f t="shared" si="0"/>
        <v>1</v>
      </c>
    </row>
    <row r="57" spans="1:7" ht="18.75" customHeight="1" x14ac:dyDescent="0.25">
      <c r="A57" s="89" t="s">
        <v>380</v>
      </c>
      <c r="B57" s="88" t="s">
        <v>381</v>
      </c>
      <c r="C57" s="98"/>
      <c r="D57" s="90" t="s">
        <v>943</v>
      </c>
      <c r="E57" s="90" t="s">
        <v>330</v>
      </c>
      <c r="F57" s="88" t="s">
        <v>949</v>
      </c>
      <c r="G57" s="154">
        <f t="shared" si="0"/>
        <v>0</v>
      </c>
    </row>
    <row r="58" spans="1:7" ht="18.75" customHeight="1" x14ac:dyDescent="0.25">
      <c r="A58" s="89" t="s">
        <v>382</v>
      </c>
      <c r="B58" s="88" t="s">
        <v>383</v>
      </c>
      <c r="C58" s="98"/>
      <c r="D58" s="90" t="s">
        <v>943</v>
      </c>
      <c r="E58" s="90" t="s">
        <v>944</v>
      </c>
      <c r="F58" s="88" t="s">
        <v>949</v>
      </c>
      <c r="G58" s="154">
        <f t="shared" si="0"/>
        <v>0</v>
      </c>
    </row>
    <row r="59" spans="1:7" ht="18.75" customHeight="1" x14ac:dyDescent="0.25">
      <c r="A59" s="89" t="s">
        <v>384</v>
      </c>
      <c r="B59" s="88" t="s">
        <v>385</v>
      </c>
      <c r="C59" s="98"/>
      <c r="D59" s="90" t="s">
        <v>943</v>
      </c>
      <c r="E59" s="90" t="s">
        <v>273</v>
      </c>
      <c r="F59" s="88" t="s">
        <v>949</v>
      </c>
      <c r="G59" s="154">
        <f t="shared" si="0"/>
        <v>0</v>
      </c>
    </row>
    <row r="60" spans="1:7" ht="18.75" customHeight="1" x14ac:dyDescent="0.25">
      <c r="A60" s="89" t="s">
        <v>386</v>
      </c>
      <c r="B60" s="88" t="s">
        <v>387</v>
      </c>
      <c r="C60" s="98"/>
      <c r="D60" s="90" t="s">
        <v>778</v>
      </c>
      <c r="E60" s="90" t="s">
        <v>947</v>
      </c>
      <c r="F60" s="88" t="s">
        <v>950</v>
      </c>
      <c r="G60" s="154">
        <f t="shared" si="0"/>
        <v>1</v>
      </c>
    </row>
    <row r="61" spans="1:7" ht="18.75" customHeight="1" x14ac:dyDescent="0.25">
      <c r="A61" s="89" t="s">
        <v>388</v>
      </c>
      <c r="B61" s="88" t="s">
        <v>389</v>
      </c>
      <c r="C61" s="98"/>
      <c r="D61" s="90" t="s">
        <v>778</v>
      </c>
      <c r="E61" s="90" t="s">
        <v>947</v>
      </c>
      <c r="F61" s="88" t="s">
        <v>949</v>
      </c>
      <c r="G61" s="154">
        <f t="shared" si="0"/>
        <v>0</v>
      </c>
    </row>
    <row r="62" spans="1:7" ht="18.75" customHeight="1" x14ac:dyDescent="0.25">
      <c r="A62" s="89" t="s">
        <v>390</v>
      </c>
      <c r="B62" s="88" t="s">
        <v>391</v>
      </c>
      <c r="C62" s="98"/>
      <c r="D62" s="90" t="s">
        <v>779</v>
      </c>
      <c r="E62" s="90" t="s">
        <v>948</v>
      </c>
      <c r="F62" s="88" t="s">
        <v>949</v>
      </c>
      <c r="G62" s="154">
        <f t="shared" si="0"/>
        <v>0</v>
      </c>
    </row>
    <row r="63" spans="1:7" ht="18.75" customHeight="1" x14ac:dyDescent="0.25">
      <c r="A63" s="89" t="s">
        <v>392</v>
      </c>
      <c r="B63" s="88" t="s">
        <v>393</v>
      </c>
      <c r="C63" s="98"/>
      <c r="D63" s="90" t="s">
        <v>946</v>
      </c>
      <c r="E63" s="90" t="s">
        <v>295</v>
      </c>
      <c r="F63" s="88" t="s">
        <v>950</v>
      </c>
      <c r="G63" s="154">
        <f t="shared" si="0"/>
        <v>1</v>
      </c>
    </row>
    <row r="64" spans="1:7" ht="18.75" customHeight="1" x14ac:dyDescent="0.25">
      <c r="A64" s="89" t="s">
        <v>394</v>
      </c>
      <c r="B64" s="88" t="s">
        <v>395</v>
      </c>
      <c r="C64" s="98"/>
      <c r="D64" s="90" t="s">
        <v>777</v>
      </c>
      <c r="E64" s="90" t="s">
        <v>945</v>
      </c>
      <c r="F64" s="88" t="s">
        <v>949</v>
      </c>
      <c r="G64" s="154">
        <f t="shared" si="0"/>
        <v>0</v>
      </c>
    </row>
    <row r="65" spans="1:7" ht="18.75" customHeight="1" x14ac:dyDescent="0.25">
      <c r="A65" s="89" t="s">
        <v>396</v>
      </c>
      <c r="B65" s="88" t="s">
        <v>397</v>
      </c>
      <c r="C65" s="98"/>
      <c r="D65" s="90" t="s">
        <v>779</v>
      </c>
      <c r="E65" s="90" t="s">
        <v>948</v>
      </c>
      <c r="F65" s="88" t="s">
        <v>950</v>
      </c>
      <c r="G65" s="154">
        <f t="shared" si="0"/>
        <v>1</v>
      </c>
    </row>
    <row r="66" spans="1:7" ht="18.75" customHeight="1" x14ac:dyDescent="0.25">
      <c r="A66" s="89" t="s">
        <v>398</v>
      </c>
      <c r="B66" s="88" t="s">
        <v>399</v>
      </c>
      <c r="C66" s="98"/>
      <c r="D66" s="90" t="s">
        <v>778</v>
      </c>
      <c r="E66" s="90" t="s">
        <v>947</v>
      </c>
      <c r="F66" s="88" t="s">
        <v>950</v>
      </c>
      <c r="G66" s="154">
        <f t="shared" si="0"/>
        <v>1</v>
      </c>
    </row>
    <row r="67" spans="1:7" ht="18.75" customHeight="1" x14ac:dyDescent="0.25">
      <c r="A67" s="89" t="s">
        <v>401</v>
      </c>
      <c r="B67" s="88" t="s">
        <v>402</v>
      </c>
      <c r="C67" s="98"/>
      <c r="D67" s="90" t="s">
        <v>779</v>
      </c>
      <c r="E67" s="90" t="s">
        <v>948</v>
      </c>
      <c r="F67" s="88" t="s">
        <v>949</v>
      </c>
      <c r="G67" s="154">
        <f t="shared" si="0"/>
        <v>0</v>
      </c>
    </row>
    <row r="68" spans="1:7" ht="18.75" customHeight="1" x14ac:dyDescent="0.25">
      <c r="A68" s="89" t="s">
        <v>403</v>
      </c>
      <c r="B68" s="88" t="s">
        <v>404</v>
      </c>
      <c r="C68" s="98"/>
      <c r="D68" s="90" t="s">
        <v>946</v>
      </c>
      <c r="E68" s="90" t="s">
        <v>285</v>
      </c>
      <c r="F68" s="88" t="s">
        <v>949</v>
      </c>
      <c r="G68" s="154">
        <f t="shared" ref="G68:G131" si="1">IF(F68="fragiles",1,0)</f>
        <v>0</v>
      </c>
    </row>
    <row r="69" spans="1:7" ht="18.75" customHeight="1" x14ac:dyDescent="0.25">
      <c r="A69" s="89" t="s">
        <v>405</v>
      </c>
      <c r="B69" s="88" t="s">
        <v>406</v>
      </c>
      <c r="C69" s="98"/>
      <c r="D69" s="90" t="s">
        <v>946</v>
      </c>
      <c r="E69" s="90" t="s">
        <v>317</v>
      </c>
      <c r="F69" s="88" t="s">
        <v>949</v>
      </c>
      <c r="G69" s="154">
        <f t="shared" si="1"/>
        <v>0</v>
      </c>
    </row>
    <row r="70" spans="1:7" ht="18.75" customHeight="1" x14ac:dyDescent="0.25">
      <c r="A70" s="89" t="s">
        <v>407</v>
      </c>
      <c r="B70" s="88" t="s">
        <v>408</v>
      </c>
      <c r="C70" s="98"/>
      <c r="D70" s="90" t="s">
        <v>946</v>
      </c>
      <c r="E70" s="90" t="s">
        <v>295</v>
      </c>
      <c r="F70" s="88" t="s">
        <v>950</v>
      </c>
      <c r="G70" s="154">
        <f t="shared" si="1"/>
        <v>1</v>
      </c>
    </row>
    <row r="71" spans="1:7" ht="18.75" customHeight="1" x14ac:dyDescent="0.25">
      <c r="A71" s="89" t="s">
        <v>409</v>
      </c>
      <c r="B71" s="88" t="s">
        <v>410</v>
      </c>
      <c r="C71" s="98"/>
      <c r="D71" s="90" t="s">
        <v>946</v>
      </c>
      <c r="E71" s="90" t="s">
        <v>285</v>
      </c>
      <c r="F71" s="88" t="s">
        <v>950</v>
      </c>
      <c r="G71" s="154">
        <f t="shared" si="1"/>
        <v>1</v>
      </c>
    </row>
    <row r="72" spans="1:7" ht="18.75" customHeight="1" x14ac:dyDescent="0.25">
      <c r="A72" s="89" t="s">
        <v>411</v>
      </c>
      <c r="B72" s="88" t="s">
        <v>412</v>
      </c>
      <c r="C72" s="98"/>
      <c r="D72" s="90" t="s">
        <v>779</v>
      </c>
      <c r="E72" s="90" t="s">
        <v>273</v>
      </c>
      <c r="F72" s="88" t="s">
        <v>949</v>
      </c>
      <c r="G72" s="154">
        <f t="shared" si="1"/>
        <v>0</v>
      </c>
    </row>
    <row r="73" spans="1:7" ht="18.75" customHeight="1" x14ac:dyDescent="0.25">
      <c r="A73" s="89" t="s">
        <v>413</v>
      </c>
      <c r="B73" s="88" t="s">
        <v>414</v>
      </c>
      <c r="C73" s="98"/>
      <c r="D73" s="90" t="s">
        <v>946</v>
      </c>
      <c r="E73" s="90" t="s">
        <v>317</v>
      </c>
      <c r="F73" s="88" t="s">
        <v>950</v>
      </c>
      <c r="G73" s="154">
        <f t="shared" si="1"/>
        <v>1</v>
      </c>
    </row>
    <row r="74" spans="1:7" ht="18.75" customHeight="1" x14ac:dyDescent="0.25">
      <c r="A74" s="89" t="s">
        <v>415</v>
      </c>
      <c r="B74" s="88" t="s">
        <v>416</v>
      </c>
      <c r="C74" s="98"/>
      <c r="D74" s="90" t="s">
        <v>943</v>
      </c>
      <c r="E74" s="90" t="s">
        <v>263</v>
      </c>
      <c r="F74" s="88" t="s">
        <v>949</v>
      </c>
      <c r="G74" s="154">
        <f t="shared" si="1"/>
        <v>0</v>
      </c>
    </row>
    <row r="75" spans="1:7" ht="18.75" customHeight="1" x14ac:dyDescent="0.25">
      <c r="A75" s="89" t="s">
        <v>417</v>
      </c>
      <c r="B75" s="88" t="s">
        <v>418</v>
      </c>
      <c r="C75" s="98"/>
      <c r="D75" s="90" t="s">
        <v>778</v>
      </c>
      <c r="E75" s="90" t="s">
        <v>947</v>
      </c>
      <c r="F75" s="88" t="s">
        <v>949</v>
      </c>
      <c r="G75" s="154">
        <f t="shared" si="1"/>
        <v>0</v>
      </c>
    </row>
    <row r="76" spans="1:7" ht="18.75" customHeight="1" x14ac:dyDescent="0.25">
      <c r="A76" s="89" t="s">
        <v>419</v>
      </c>
      <c r="B76" s="88" t="s">
        <v>420</v>
      </c>
      <c r="C76" s="98"/>
      <c r="D76" s="90" t="s">
        <v>779</v>
      </c>
      <c r="E76" s="90" t="s">
        <v>948</v>
      </c>
      <c r="F76" s="88" t="s">
        <v>949</v>
      </c>
      <c r="G76" s="154">
        <f t="shared" si="1"/>
        <v>0</v>
      </c>
    </row>
    <row r="77" spans="1:7" ht="18.75" customHeight="1" x14ac:dyDescent="0.25">
      <c r="A77" s="89" t="s">
        <v>421</v>
      </c>
      <c r="B77" s="88" t="s">
        <v>422</v>
      </c>
      <c r="C77" s="98"/>
      <c r="D77" s="90" t="s">
        <v>779</v>
      </c>
      <c r="E77" s="90" t="s">
        <v>948</v>
      </c>
      <c r="F77" s="88" t="s">
        <v>949</v>
      </c>
      <c r="G77" s="154">
        <f t="shared" si="1"/>
        <v>0</v>
      </c>
    </row>
    <row r="78" spans="1:7" ht="18.75" customHeight="1" x14ac:dyDescent="0.25">
      <c r="A78" s="89" t="s">
        <v>423</v>
      </c>
      <c r="B78" s="88" t="s">
        <v>424</v>
      </c>
      <c r="C78" s="98"/>
      <c r="D78" s="90" t="s">
        <v>946</v>
      </c>
      <c r="E78" s="90" t="s">
        <v>295</v>
      </c>
      <c r="F78" s="88" t="s">
        <v>950</v>
      </c>
      <c r="G78" s="154">
        <f t="shared" si="1"/>
        <v>1</v>
      </c>
    </row>
    <row r="79" spans="1:7" ht="18.75" customHeight="1" x14ac:dyDescent="0.25">
      <c r="A79" s="89" t="s">
        <v>425</v>
      </c>
      <c r="B79" s="88" t="s">
        <v>426</v>
      </c>
      <c r="C79" s="98"/>
      <c r="D79" s="90" t="s">
        <v>779</v>
      </c>
      <c r="E79" s="90" t="s">
        <v>948</v>
      </c>
      <c r="F79" s="88" t="s">
        <v>949</v>
      </c>
      <c r="G79" s="154">
        <f t="shared" si="1"/>
        <v>0</v>
      </c>
    </row>
    <row r="80" spans="1:7" ht="18.75" customHeight="1" x14ac:dyDescent="0.25">
      <c r="A80" s="89" t="s">
        <v>427</v>
      </c>
      <c r="B80" s="88" t="s">
        <v>309</v>
      </c>
      <c r="C80" s="98"/>
      <c r="D80" s="90" t="s">
        <v>778</v>
      </c>
      <c r="E80" s="90" t="s">
        <v>947</v>
      </c>
      <c r="F80" s="88" t="s">
        <v>950</v>
      </c>
      <c r="G80" s="154">
        <f t="shared" si="1"/>
        <v>1</v>
      </c>
    </row>
    <row r="81" spans="1:7" ht="18.75" customHeight="1" x14ac:dyDescent="0.25">
      <c r="A81" s="89" t="s">
        <v>428</v>
      </c>
      <c r="B81" s="88" t="s">
        <v>429</v>
      </c>
      <c r="C81" s="98"/>
      <c r="D81" s="90" t="s">
        <v>777</v>
      </c>
      <c r="E81" s="90" t="s">
        <v>945</v>
      </c>
      <c r="F81" s="88" t="s">
        <v>949</v>
      </c>
      <c r="G81" s="154">
        <f t="shared" si="1"/>
        <v>0</v>
      </c>
    </row>
    <row r="82" spans="1:7" ht="18.75" customHeight="1" x14ac:dyDescent="0.25">
      <c r="A82" s="89" t="s">
        <v>430</v>
      </c>
      <c r="B82" s="88" t="s">
        <v>431</v>
      </c>
      <c r="C82" s="98"/>
      <c r="D82" s="90" t="s">
        <v>776</v>
      </c>
      <c r="E82" s="90" t="s">
        <v>276</v>
      </c>
      <c r="F82" s="88" t="s">
        <v>950</v>
      </c>
      <c r="G82" s="154">
        <f t="shared" si="1"/>
        <v>1</v>
      </c>
    </row>
    <row r="83" spans="1:7" ht="18.75" customHeight="1" x14ac:dyDescent="0.25">
      <c r="A83" s="89" t="s">
        <v>432</v>
      </c>
      <c r="B83" s="88" t="s">
        <v>433</v>
      </c>
      <c r="C83" s="98"/>
      <c r="D83" s="90" t="s">
        <v>776</v>
      </c>
      <c r="E83" s="90" t="s">
        <v>276</v>
      </c>
      <c r="F83" s="88" t="s">
        <v>949</v>
      </c>
      <c r="G83" s="154">
        <f t="shared" si="1"/>
        <v>0</v>
      </c>
    </row>
    <row r="84" spans="1:7" ht="18.75" customHeight="1" x14ac:dyDescent="0.25">
      <c r="A84" s="89" t="s">
        <v>434</v>
      </c>
      <c r="B84" s="88" t="s">
        <v>435</v>
      </c>
      <c r="C84" s="98"/>
      <c r="D84" s="90" t="s">
        <v>777</v>
      </c>
      <c r="E84" s="90" t="s">
        <v>945</v>
      </c>
      <c r="F84" s="88" t="s">
        <v>949</v>
      </c>
      <c r="G84" s="154">
        <f t="shared" si="1"/>
        <v>0</v>
      </c>
    </row>
    <row r="85" spans="1:7" ht="18.75" customHeight="1" x14ac:dyDescent="0.25">
      <c r="A85" s="89" t="s">
        <v>436</v>
      </c>
      <c r="B85" s="88" t="s">
        <v>437</v>
      </c>
      <c r="C85" s="98"/>
      <c r="D85" s="90" t="s">
        <v>777</v>
      </c>
      <c r="E85" s="90" t="s">
        <v>945</v>
      </c>
      <c r="F85" s="88" t="s">
        <v>949</v>
      </c>
      <c r="G85" s="154">
        <f t="shared" si="1"/>
        <v>0</v>
      </c>
    </row>
    <row r="86" spans="1:7" ht="18.75" customHeight="1" x14ac:dyDescent="0.25">
      <c r="A86" s="89" t="s">
        <v>438</v>
      </c>
      <c r="B86" s="88" t="s">
        <v>439</v>
      </c>
      <c r="C86" s="98"/>
      <c r="D86" s="90" t="s">
        <v>778</v>
      </c>
      <c r="E86" s="90" t="s">
        <v>947</v>
      </c>
      <c r="F86" s="88" t="s">
        <v>950</v>
      </c>
      <c r="G86" s="154">
        <f t="shared" si="1"/>
        <v>1</v>
      </c>
    </row>
    <row r="87" spans="1:7" ht="18.75" customHeight="1" x14ac:dyDescent="0.25">
      <c r="A87" s="89" t="s">
        <v>440</v>
      </c>
      <c r="B87" s="88" t="s">
        <v>441</v>
      </c>
      <c r="C87" s="98"/>
      <c r="D87" s="90" t="s">
        <v>778</v>
      </c>
      <c r="E87" s="90" t="s">
        <v>947</v>
      </c>
      <c r="F87" s="88" t="s">
        <v>949</v>
      </c>
      <c r="G87" s="154">
        <f t="shared" si="1"/>
        <v>0</v>
      </c>
    </row>
    <row r="88" spans="1:7" ht="18.75" customHeight="1" x14ac:dyDescent="0.25">
      <c r="A88" s="89" t="s">
        <v>442</v>
      </c>
      <c r="B88" s="88" t="s">
        <v>443</v>
      </c>
      <c r="C88" s="98"/>
      <c r="D88" s="90" t="s">
        <v>779</v>
      </c>
      <c r="E88" s="90" t="s">
        <v>948</v>
      </c>
      <c r="F88" s="88" t="s">
        <v>950</v>
      </c>
      <c r="G88" s="154">
        <f t="shared" si="1"/>
        <v>1</v>
      </c>
    </row>
    <row r="89" spans="1:7" ht="18.75" customHeight="1" x14ac:dyDescent="0.25">
      <c r="A89" s="89" t="s">
        <v>444</v>
      </c>
      <c r="B89" s="88" t="s">
        <v>445</v>
      </c>
      <c r="C89" s="98"/>
      <c r="D89" s="90" t="s">
        <v>946</v>
      </c>
      <c r="E89" s="90" t="s">
        <v>317</v>
      </c>
      <c r="F89" s="88" t="s">
        <v>949</v>
      </c>
      <c r="G89" s="154">
        <f t="shared" si="1"/>
        <v>0</v>
      </c>
    </row>
    <row r="90" spans="1:7" ht="18.75" customHeight="1" x14ac:dyDescent="0.25">
      <c r="A90" s="89" t="s">
        <v>446</v>
      </c>
      <c r="B90" s="88" t="s">
        <v>447</v>
      </c>
      <c r="C90" s="98"/>
      <c r="D90" s="90" t="s">
        <v>946</v>
      </c>
      <c r="E90" s="90" t="s">
        <v>317</v>
      </c>
      <c r="F90" s="88" t="s">
        <v>949</v>
      </c>
      <c r="G90" s="154">
        <f t="shared" si="1"/>
        <v>0</v>
      </c>
    </row>
    <row r="91" spans="1:7" ht="18.75" customHeight="1" x14ac:dyDescent="0.25">
      <c r="A91" s="89" t="s">
        <v>448</v>
      </c>
      <c r="B91" s="88" t="s">
        <v>449</v>
      </c>
      <c r="C91" s="98"/>
      <c r="D91" s="90" t="s">
        <v>778</v>
      </c>
      <c r="E91" s="90" t="s">
        <v>450</v>
      </c>
      <c r="F91" s="88" t="s">
        <v>949</v>
      </c>
      <c r="G91" s="154">
        <f t="shared" si="1"/>
        <v>0</v>
      </c>
    </row>
    <row r="92" spans="1:7" ht="18.75" customHeight="1" x14ac:dyDescent="0.25">
      <c r="A92" s="89" t="s">
        <v>451</v>
      </c>
      <c r="B92" s="88" t="s">
        <v>452</v>
      </c>
      <c r="C92" s="98"/>
      <c r="D92" s="90" t="s">
        <v>776</v>
      </c>
      <c r="E92" s="90" t="s">
        <v>276</v>
      </c>
      <c r="F92" s="88" t="s">
        <v>949</v>
      </c>
      <c r="G92" s="154">
        <f t="shared" si="1"/>
        <v>0</v>
      </c>
    </row>
    <row r="93" spans="1:7" ht="18.75" customHeight="1" x14ac:dyDescent="0.25">
      <c r="A93" s="89" t="s">
        <v>453</v>
      </c>
      <c r="B93" s="88" t="s">
        <v>454</v>
      </c>
      <c r="C93" s="98"/>
      <c r="D93" s="90" t="s">
        <v>776</v>
      </c>
      <c r="E93" s="90" t="s">
        <v>276</v>
      </c>
      <c r="F93" s="88" t="s">
        <v>949</v>
      </c>
      <c r="G93" s="154">
        <f t="shared" si="1"/>
        <v>0</v>
      </c>
    </row>
    <row r="94" spans="1:7" ht="18.75" customHeight="1" x14ac:dyDescent="0.25">
      <c r="A94" s="89" t="s">
        <v>455</v>
      </c>
      <c r="B94" s="88" t="s">
        <v>456</v>
      </c>
      <c r="C94" s="98"/>
      <c r="D94" s="90" t="s">
        <v>778</v>
      </c>
      <c r="E94" s="90" t="s">
        <v>947</v>
      </c>
      <c r="F94" s="88" t="s">
        <v>950</v>
      </c>
      <c r="G94" s="154">
        <f t="shared" si="1"/>
        <v>1</v>
      </c>
    </row>
    <row r="95" spans="1:7" ht="18.75" customHeight="1" x14ac:dyDescent="0.25">
      <c r="A95" s="89" t="s">
        <v>457</v>
      </c>
      <c r="B95" s="88" t="s">
        <v>458</v>
      </c>
      <c r="C95" s="98"/>
      <c r="D95" s="90" t="s">
        <v>946</v>
      </c>
      <c r="E95" s="90" t="s">
        <v>295</v>
      </c>
      <c r="F95" s="88" t="s">
        <v>950</v>
      </c>
      <c r="G95" s="154">
        <f t="shared" si="1"/>
        <v>1</v>
      </c>
    </row>
    <row r="96" spans="1:7" ht="18.75" customHeight="1" x14ac:dyDescent="0.25">
      <c r="A96" s="89" t="s">
        <v>459</v>
      </c>
      <c r="B96" s="88" t="s">
        <v>460</v>
      </c>
      <c r="C96" s="98"/>
      <c r="D96" s="90" t="s">
        <v>946</v>
      </c>
      <c r="E96" s="90" t="s">
        <v>295</v>
      </c>
      <c r="F96" s="88" t="s">
        <v>950</v>
      </c>
      <c r="G96" s="154">
        <f t="shared" si="1"/>
        <v>1</v>
      </c>
    </row>
    <row r="97" spans="1:7" ht="18.75" customHeight="1" x14ac:dyDescent="0.25">
      <c r="A97" s="89" t="s">
        <v>461</v>
      </c>
      <c r="B97" s="88" t="s">
        <v>462</v>
      </c>
      <c r="C97" s="98"/>
      <c r="D97" s="90" t="s">
        <v>778</v>
      </c>
      <c r="E97" s="90" t="s">
        <v>947</v>
      </c>
      <c r="F97" s="88" t="s">
        <v>949</v>
      </c>
      <c r="G97" s="154">
        <f t="shared" si="1"/>
        <v>0</v>
      </c>
    </row>
    <row r="98" spans="1:7" ht="18.75" customHeight="1" x14ac:dyDescent="0.25">
      <c r="A98" s="89" t="s">
        <v>463</v>
      </c>
      <c r="B98" s="88" t="s">
        <v>941</v>
      </c>
      <c r="C98" s="98"/>
      <c r="D98" s="90" t="s">
        <v>779</v>
      </c>
      <c r="E98" s="90" t="s">
        <v>948</v>
      </c>
      <c r="F98" s="88" t="s">
        <v>949</v>
      </c>
      <c r="G98" s="154">
        <f t="shared" si="1"/>
        <v>0</v>
      </c>
    </row>
    <row r="99" spans="1:7" ht="18.75" customHeight="1" x14ac:dyDescent="0.25">
      <c r="A99" s="89" t="s">
        <v>464</v>
      </c>
      <c r="B99" s="88" t="s">
        <v>465</v>
      </c>
      <c r="C99" s="98"/>
      <c r="D99" s="90" t="s">
        <v>779</v>
      </c>
      <c r="E99" s="90" t="s">
        <v>948</v>
      </c>
      <c r="F99" s="88" t="s">
        <v>950</v>
      </c>
      <c r="G99" s="154">
        <f t="shared" si="1"/>
        <v>1</v>
      </c>
    </row>
    <row r="100" spans="1:7" ht="18.75" customHeight="1" x14ac:dyDescent="0.25">
      <c r="A100" s="89" t="s">
        <v>466</v>
      </c>
      <c r="B100" s="88" t="s">
        <v>467</v>
      </c>
      <c r="C100" s="98"/>
      <c r="D100" s="90" t="s">
        <v>778</v>
      </c>
      <c r="E100" s="90" t="s">
        <v>947</v>
      </c>
      <c r="F100" s="88" t="s">
        <v>949</v>
      </c>
      <c r="G100" s="154">
        <f t="shared" si="1"/>
        <v>0</v>
      </c>
    </row>
    <row r="101" spans="1:7" ht="18.75" customHeight="1" x14ac:dyDescent="0.25">
      <c r="A101" s="89" t="s">
        <v>468</v>
      </c>
      <c r="B101" s="88" t="s">
        <v>469</v>
      </c>
      <c r="C101" s="98"/>
      <c r="D101" s="90" t="s">
        <v>946</v>
      </c>
      <c r="E101" s="90" t="s">
        <v>295</v>
      </c>
      <c r="F101" s="88" t="s">
        <v>950</v>
      </c>
      <c r="G101" s="154">
        <f t="shared" si="1"/>
        <v>1</v>
      </c>
    </row>
    <row r="102" spans="1:7" ht="18.75" customHeight="1" x14ac:dyDescent="0.25">
      <c r="A102" s="89" t="s">
        <v>470</v>
      </c>
      <c r="B102" s="88" t="s">
        <v>471</v>
      </c>
      <c r="C102" s="98"/>
      <c r="D102" s="90" t="s">
        <v>777</v>
      </c>
      <c r="E102" s="90" t="s">
        <v>945</v>
      </c>
      <c r="F102" s="88" t="s">
        <v>949</v>
      </c>
      <c r="G102" s="154">
        <f t="shared" si="1"/>
        <v>0</v>
      </c>
    </row>
    <row r="103" spans="1:7" ht="18.75" customHeight="1" x14ac:dyDescent="0.25">
      <c r="A103" s="89" t="s">
        <v>472</v>
      </c>
      <c r="B103" s="88" t="s">
        <v>473</v>
      </c>
      <c r="C103" s="98"/>
      <c r="D103" s="90" t="s">
        <v>778</v>
      </c>
      <c r="E103" s="90" t="s">
        <v>947</v>
      </c>
      <c r="F103" s="88" t="s">
        <v>949</v>
      </c>
      <c r="G103" s="154">
        <f t="shared" si="1"/>
        <v>0</v>
      </c>
    </row>
    <row r="104" spans="1:7" ht="18.75" customHeight="1" x14ac:dyDescent="0.25">
      <c r="A104" s="89" t="s">
        <v>474</v>
      </c>
      <c r="B104" s="88" t="s">
        <v>475</v>
      </c>
      <c r="C104" s="98"/>
      <c r="D104" s="90" t="s">
        <v>943</v>
      </c>
      <c r="E104" s="90" t="s">
        <v>298</v>
      </c>
      <c r="F104" s="88" t="s">
        <v>949</v>
      </c>
      <c r="G104" s="154">
        <f t="shared" si="1"/>
        <v>0</v>
      </c>
    </row>
    <row r="105" spans="1:7" ht="18.75" customHeight="1" x14ac:dyDescent="0.25">
      <c r="A105" s="89" t="s">
        <v>476</v>
      </c>
      <c r="B105" s="88" t="s">
        <v>477</v>
      </c>
      <c r="C105" s="98"/>
      <c r="D105" s="90" t="s">
        <v>943</v>
      </c>
      <c r="E105" s="90" t="s">
        <v>298</v>
      </c>
      <c r="F105" s="88" t="s">
        <v>949</v>
      </c>
      <c r="G105" s="154">
        <f t="shared" si="1"/>
        <v>0</v>
      </c>
    </row>
    <row r="106" spans="1:7" ht="18.75" customHeight="1" x14ac:dyDescent="0.25">
      <c r="A106" s="89" t="s">
        <v>478</v>
      </c>
      <c r="B106" s="88" t="s">
        <v>479</v>
      </c>
      <c r="C106" s="98"/>
      <c r="D106" s="90" t="s">
        <v>946</v>
      </c>
      <c r="E106" s="90" t="s">
        <v>295</v>
      </c>
      <c r="F106" s="88" t="s">
        <v>950</v>
      </c>
      <c r="G106" s="154">
        <f t="shared" si="1"/>
        <v>1</v>
      </c>
    </row>
    <row r="107" spans="1:7" ht="18.75" customHeight="1" x14ac:dyDescent="0.25">
      <c r="A107" s="89" t="s">
        <v>480</v>
      </c>
      <c r="B107" s="88" t="s">
        <v>481</v>
      </c>
      <c r="C107" s="98"/>
      <c r="D107" s="90" t="s">
        <v>943</v>
      </c>
      <c r="E107" s="90" t="s">
        <v>298</v>
      </c>
      <c r="F107" s="88" t="s">
        <v>949</v>
      </c>
      <c r="G107" s="154">
        <f t="shared" si="1"/>
        <v>0</v>
      </c>
    </row>
    <row r="108" spans="1:7" ht="18.75" customHeight="1" x14ac:dyDescent="0.25">
      <c r="A108" s="89" t="s">
        <v>482</v>
      </c>
      <c r="B108" s="88" t="s">
        <v>483</v>
      </c>
      <c r="C108" s="98"/>
      <c r="D108" s="90" t="s">
        <v>779</v>
      </c>
      <c r="E108" s="90" t="s">
        <v>273</v>
      </c>
      <c r="F108" s="88" t="s">
        <v>949</v>
      </c>
      <c r="G108" s="154">
        <f t="shared" si="1"/>
        <v>0</v>
      </c>
    </row>
    <row r="109" spans="1:7" ht="18.75" customHeight="1" x14ac:dyDescent="0.25">
      <c r="A109" s="89" t="s">
        <v>484</v>
      </c>
      <c r="B109" s="88" t="s">
        <v>485</v>
      </c>
      <c r="C109" s="98"/>
      <c r="D109" s="90" t="s">
        <v>946</v>
      </c>
      <c r="E109" s="90" t="s">
        <v>295</v>
      </c>
      <c r="F109" s="88" t="s">
        <v>949</v>
      </c>
      <c r="G109" s="154">
        <f t="shared" si="1"/>
        <v>0</v>
      </c>
    </row>
    <row r="110" spans="1:7" ht="18.75" customHeight="1" x14ac:dyDescent="0.25">
      <c r="A110" s="89" t="s">
        <v>486</v>
      </c>
      <c r="B110" s="88" t="s">
        <v>487</v>
      </c>
      <c r="C110" s="98"/>
      <c r="D110" s="90" t="s">
        <v>776</v>
      </c>
      <c r="E110" s="90" t="s">
        <v>281</v>
      </c>
      <c r="F110" s="88" t="s">
        <v>949</v>
      </c>
      <c r="G110" s="154">
        <f t="shared" si="1"/>
        <v>0</v>
      </c>
    </row>
    <row r="111" spans="1:7" ht="18.75" customHeight="1" x14ac:dyDescent="0.25">
      <c r="A111" s="89" t="s">
        <v>488</v>
      </c>
      <c r="B111" s="88" t="s">
        <v>489</v>
      </c>
      <c r="C111" s="98"/>
      <c r="D111" s="90" t="s">
        <v>777</v>
      </c>
      <c r="E111" s="90" t="s">
        <v>945</v>
      </c>
      <c r="F111" s="88" t="s">
        <v>949</v>
      </c>
      <c r="G111" s="154">
        <f t="shared" si="1"/>
        <v>0</v>
      </c>
    </row>
    <row r="112" spans="1:7" ht="18.75" customHeight="1" x14ac:dyDescent="0.25">
      <c r="A112" s="89" t="s">
        <v>490</v>
      </c>
      <c r="B112" s="88" t="s">
        <v>491</v>
      </c>
      <c r="C112" s="98"/>
      <c r="D112" s="90" t="s">
        <v>776</v>
      </c>
      <c r="E112" s="90" t="s">
        <v>276</v>
      </c>
      <c r="F112" s="88" t="s">
        <v>949</v>
      </c>
      <c r="G112" s="154">
        <f t="shared" si="1"/>
        <v>0</v>
      </c>
    </row>
    <row r="113" spans="1:7" ht="18.75" customHeight="1" x14ac:dyDescent="0.25">
      <c r="A113" s="89" t="s">
        <v>492</v>
      </c>
      <c r="B113" s="88" t="s">
        <v>284</v>
      </c>
      <c r="C113" s="98"/>
      <c r="D113" s="90" t="s">
        <v>946</v>
      </c>
      <c r="E113" s="90" t="s">
        <v>285</v>
      </c>
      <c r="F113" s="88" t="s">
        <v>950</v>
      </c>
      <c r="G113" s="154">
        <f t="shared" si="1"/>
        <v>1</v>
      </c>
    </row>
    <row r="114" spans="1:7" ht="18.75" customHeight="1" x14ac:dyDescent="0.25">
      <c r="A114" s="89" t="s">
        <v>493</v>
      </c>
      <c r="B114" s="88" t="s">
        <v>494</v>
      </c>
      <c r="C114" s="98"/>
      <c r="D114" s="90" t="s">
        <v>778</v>
      </c>
      <c r="E114" s="90" t="s">
        <v>947</v>
      </c>
      <c r="F114" s="88" t="s">
        <v>949</v>
      </c>
      <c r="G114" s="154">
        <f t="shared" si="1"/>
        <v>0</v>
      </c>
    </row>
    <row r="115" spans="1:7" ht="18.75" customHeight="1" x14ac:dyDescent="0.25">
      <c r="A115" s="89" t="s">
        <v>495</v>
      </c>
      <c r="B115" s="88" t="s">
        <v>496</v>
      </c>
      <c r="C115" s="98"/>
      <c r="D115" s="90" t="s">
        <v>776</v>
      </c>
      <c r="E115" s="90" t="s">
        <v>276</v>
      </c>
      <c r="F115" s="88" t="s">
        <v>949</v>
      </c>
      <c r="G115" s="154">
        <f t="shared" si="1"/>
        <v>0</v>
      </c>
    </row>
    <row r="116" spans="1:7" ht="18.75" customHeight="1" x14ac:dyDescent="0.25">
      <c r="A116" s="89" t="s">
        <v>497</v>
      </c>
      <c r="B116" s="88" t="s">
        <v>498</v>
      </c>
      <c r="C116" s="98"/>
      <c r="D116" s="90" t="s">
        <v>777</v>
      </c>
      <c r="E116" s="90" t="s">
        <v>945</v>
      </c>
      <c r="F116" s="88" t="s">
        <v>949</v>
      </c>
      <c r="G116" s="154">
        <f t="shared" si="1"/>
        <v>0</v>
      </c>
    </row>
    <row r="117" spans="1:7" ht="18.75" customHeight="1" x14ac:dyDescent="0.25">
      <c r="A117" s="89" t="s">
        <v>499</v>
      </c>
      <c r="B117" s="88" t="s">
        <v>400</v>
      </c>
      <c r="C117" s="98"/>
      <c r="D117" s="90" t="s">
        <v>778</v>
      </c>
      <c r="E117" s="90" t="s">
        <v>947</v>
      </c>
      <c r="F117" s="88" t="s">
        <v>950</v>
      </c>
      <c r="G117" s="154">
        <f t="shared" si="1"/>
        <v>1</v>
      </c>
    </row>
    <row r="118" spans="1:7" ht="18.75" customHeight="1" x14ac:dyDescent="0.25">
      <c r="A118" s="89" t="s">
        <v>500</v>
      </c>
      <c r="B118" s="88" t="s">
        <v>501</v>
      </c>
      <c r="C118" s="98"/>
      <c r="D118" s="90" t="s">
        <v>779</v>
      </c>
      <c r="E118" s="90" t="s">
        <v>948</v>
      </c>
      <c r="F118" s="88" t="s">
        <v>949</v>
      </c>
      <c r="G118" s="154">
        <f t="shared" si="1"/>
        <v>0</v>
      </c>
    </row>
    <row r="119" spans="1:7" ht="18.75" customHeight="1" x14ac:dyDescent="0.25">
      <c r="A119" s="89" t="s">
        <v>502</v>
      </c>
      <c r="B119" s="88" t="s">
        <v>503</v>
      </c>
      <c r="C119" s="98"/>
      <c r="D119" s="90" t="s">
        <v>943</v>
      </c>
      <c r="E119" s="90" t="s">
        <v>298</v>
      </c>
      <c r="F119" s="88" t="s">
        <v>949</v>
      </c>
      <c r="G119" s="154">
        <f t="shared" si="1"/>
        <v>0</v>
      </c>
    </row>
    <row r="120" spans="1:7" ht="18.75" customHeight="1" x14ac:dyDescent="0.25">
      <c r="A120" s="89" t="s">
        <v>504</v>
      </c>
      <c r="B120" s="88" t="s">
        <v>505</v>
      </c>
      <c r="C120" s="98"/>
      <c r="D120" s="90" t="s">
        <v>779</v>
      </c>
      <c r="E120" s="90" t="s">
        <v>273</v>
      </c>
      <c r="F120" s="88" t="s">
        <v>950</v>
      </c>
      <c r="G120" s="154">
        <f t="shared" si="1"/>
        <v>1</v>
      </c>
    </row>
    <row r="121" spans="1:7" ht="18.75" customHeight="1" x14ac:dyDescent="0.25">
      <c r="A121" s="89" t="s">
        <v>506</v>
      </c>
      <c r="B121" s="88" t="s">
        <v>507</v>
      </c>
      <c r="C121" s="98"/>
      <c r="D121" s="90" t="s">
        <v>946</v>
      </c>
      <c r="E121" s="90" t="s">
        <v>317</v>
      </c>
      <c r="F121" s="88" t="s">
        <v>949</v>
      </c>
      <c r="G121" s="154">
        <f t="shared" si="1"/>
        <v>0</v>
      </c>
    </row>
    <row r="122" spans="1:7" ht="18.75" customHeight="1" x14ac:dyDescent="0.25">
      <c r="A122" s="89" t="s">
        <v>508</v>
      </c>
      <c r="B122" s="88" t="s">
        <v>509</v>
      </c>
      <c r="C122" s="98"/>
      <c r="D122" s="90" t="s">
        <v>943</v>
      </c>
      <c r="E122" s="90" t="s">
        <v>263</v>
      </c>
      <c r="F122" s="88" t="s">
        <v>949</v>
      </c>
      <c r="G122" s="154">
        <f t="shared" si="1"/>
        <v>0</v>
      </c>
    </row>
    <row r="123" spans="1:7" ht="18.75" customHeight="1" x14ac:dyDescent="0.25">
      <c r="A123" s="89" t="s">
        <v>510</v>
      </c>
      <c r="B123" s="88" t="s">
        <v>511</v>
      </c>
      <c r="C123" s="98"/>
      <c r="D123" s="90" t="s">
        <v>779</v>
      </c>
      <c r="E123" s="90" t="s">
        <v>948</v>
      </c>
      <c r="F123" s="88" t="s">
        <v>950</v>
      </c>
      <c r="G123" s="154">
        <f t="shared" si="1"/>
        <v>1</v>
      </c>
    </row>
    <row r="124" spans="1:7" ht="18.75" customHeight="1" x14ac:dyDescent="0.25">
      <c r="A124" s="89" t="s">
        <v>512</v>
      </c>
      <c r="B124" s="88" t="s">
        <v>513</v>
      </c>
      <c r="C124" s="98"/>
      <c r="D124" s="90" t="s">
        <v>946</v>
      </c>
      <c r="E124" s="90" t="s">
        <v>285</v>
      </c>
      <c r="F124" s="88" t="s">
        <v>950</v>
      </c>
      <c r="G124" s="154">
        <f t="shared" si="1"/>
        <v>1</v>
      </c>
    </row>
    <row r="125" spans="1:7" ht="18.75" customHeight="1" x14ac:dyDescent="0.25">
      <c r="A125" s="89" t="s">
        <v>514</v>
      </c>
      <c r="B125" s="88" t="s">
        <v>515</v>
      </c>
      <c r="C125" s="98"/>
      <c r="D125" s="90" t="s">
        <v>779</v>
      </c>
      <c r="E125" s="90" t="s">
        <v>948</v>
      </c>
      <c r="F125" s="88" t="s">
        <v>950</v>
      </c>
      <c r="G125" s="154">
        <f t="shared" si="1"/>
        <v>1</v>
      </c>
    </row>
    <row r="126" spans="1:7" ht="18.75" customHeight="1" x14ac:dyDescent="0.25">
      <c r="A126" s="89" t="s">
        <v>516</v>
      </c>
      <c r="B126" s="88" t="s">
        <v>517</v>
      </c>
      <c r="C126" s="98"/>
      <c r="D126" s="90" t="s">
        <v>778</v>
      </c>
      <c r="E126" s="90" t="s">
        <v>450</v>
      </c>
      <c r="F126" s="88" t="s">
        <v>949</v>
      </c>
      <c r="G126" s="154">
        <f t="shared" si="1"/>
        <v>0</v>
      </c>
    </row>
    <row r="127" spans="1:7" ht="18.75" customHeight="1" x14ac:dyDescent="0.25">
      <c r="A127" s="89" t="s">
        <v>518</v>
      </c>
      <c r="B127" s="88" t="s">
        <v>519</v>
      </c>
      <c r="C127" s="98"/>
      <c r="D127" s="90" t="s">
        <v>946</v>
      </c>
      <c r="E127" s="90" t="s">
        <v>295</v>
      </c>
      <c r="F127" s="88" t="s">
        <v>950</v>
      </c>
      <c r="G127" s="154">
        <f t="shared" si="1"/>
        <v>1</v>
      </c>
    </row>
    <row r="128" spans="1:7" ht="18.75" customHeight="1" x14ac:dyDescent="0.25">
      <c r="A128" s="89" t="s">
        <v>520</v>
      </c>
      <c r="B128" s="88" t="s">
        <v>521</v>
      </c>
      <c r="C128" s="98"/>
      <c r="D128" s="90" t="s">
        <v>777</v>
      </c>
      <c r="E128" s="90" t="s">
        <v>945</v>
      </c>
      <c r="F128" s="88" t="s">
        <v>949</v>
      </c>
      <c r="G128" s="154">
        <f t="shared" si="1"/>
        <v>0</v>
      </c>
    </row>
    <row r="129" spans="1:7" ht="18.75" customHeight="1" x14ac:dyDescent="0.25">
      <c r="A129" s="89" t="s">
        <v>522</v>
      </c>
      <c r="B129" s="88" t="s">
        <v>523</v>
      </c>
      <c r="C129" s="98"/>
      <c r="D129" s="90" t="s">
        <v>779</v>
      </c>
      <c r="E129" s="90" t="s">
        <v>273</v>
      </c>
      <c r="F129" s="88" t="s">
        <v>949</v>
      </c>
      <c r="G129" s="154">
        <f t="shared" si="1"/>
        <v>0</v>
      </c>
    </row>
    <row r="130" spans="1:7" ht="18.75" customHeight="1" x14ac:dyDescent="0.25">
      <c r="A130" s="89" t="s">
        <v>524</v>
      </c>
      <c r="B130" s="88" t="s">
        <v>525</v>
      </c>
      <c r="C130" s="98"/>
      <c r="D130" s="90" t="s">
        <v>779</v>
      </c>
      <c r="E130" s="90" t="s">
        <v>948</v>
      </c>
      <c r="F130" s="88" t="s">
        <v>950</v>
      </c>
      <c r="G130" s="154">
        <f t="shared" si="1"/>
        <v>1</v>
      </c>
    </row>
    <row r="131" spans="1:7" ht="18.75" customHeight="1" x14ac:dyDescent="0.25">
      <c r="A131" s="89" t="s">
        <v>526</v>
      </c>
      <c r="B131" s="88" t="s">
        <v>527</v>
      </c>
      <c r="C131" s="98"/>
      <c r="D131" s="90" t="s">
        <v>943</v>
      </c>
      <c r="E131" s="90" t="s">
        <v>298</v>
      </c>
      <c r="F131" s="88" t="s">
        <v>949</v>
      </c>
      <c r="G131" s="154">
        <f t="shared" si="1"/>
        <v>0</v>
      </c>
    </row>
    <row r="132" spans="1:7" ht="18.75" customHeight="1" x14ac:dyDescent="0.25">
      <c r="A132" s="89" t="s">
        <v>528</v>
      </c>
      <c r="B132" s="88" t="s">
        <v>529</v>
      </c>
      <c r="C132" s="98"/>
      <c r="D132" s="90" t="s">
        <v>779</v>
      </c>
      <c r="E132" s="90" t="s">
        <v>273</v>
      </c>
      <c r="F132" s="88" t="s">
        <v>949</v>
      </c>
      <c r="G132" s="154">
        <f t="shared" ref="G132:G195" si="2">IF(F132="fragiles",1,0)</f>
        <v>0</v>
      </c>
    </row>
    <row r="133" spans="1:7" ht="18.75" customHeight="1" x14ac:dyDescent="0.25">
      <c r="A133" s="89" t="s">
        <v>530</v>
      </c>
      <c r="B133" s="88" t="s">
        <v>531</v>
      </c>
      <c r="C133" s="98"/>
      <c r="D133" s="90" t="s">
        <v>777</v>
      </c>
      <c r="E133" s="90" t="s">
        <v>945</v>
      </c>
      <c r="F133" s="88" t="s">
        <v>949</v>
      </c>
      <c r="G133" s="154">
        <f t="shared" si="2"/>
        <v>0</v>
      </c>
    </row>
    <row r="134" spans="1:7" ht="18.75" customHeight="1" x14ac:dyDescent="0.25">
      <c r="A134" s="89" t="s">
        <v>532</v>
      </c>
      <c r="B134" s="88" t="s">
        <v>533</v>
      </c>
      <c r="C134" s="98"/>
      <c r="D134" s="90" t="s">
        <v>779</v>
      </c>
      <c r="E134" s="90" t="s">
        <v>948</v>
      </c>
      <c r="F134" s="88" t="s">
        <v>949</v>
      </c>
      <c r="G134" s="154">
        <f t="shared" si="2"/>
        <v>0</v>
      </c>
    </row>
    <row r="135" spans="1:7" ht="18.75" customHeight="1" x14ac:dyDescent="0.25">
      <c r="A135" s="89" t="s">
        <v>534</v>
      </c>
      <c r="B135" s="88" t="s">
        <v>535</v>
      </c>
      <c r="C135" s="98"/>
      <c r="D135" s="90" t="s">
        <v>946</v>
      </c>
      <c r="E135" s="90" t="s">
        <v>285</v>
      </c>
      <c r="F135" s="88" t="s">
        <v>949</v>
      </c>
      <c r="G135" s="154">
        <f t="shared" si="2"/>
        <v>0</v>
      </c>
    </row>
    <row r="136" spans="1:7" ht="18.75" customHeight="1" x14ac:dyDescent="0.25">
      <c r="A136" s="89" t="s">
        <v>536</v>
      </c>
      <c r="B136" s="88" t="s">
        <v>537</v>
      </c>
      <c r="C136" s="98"/>
      <c r="D136" s="90" t="s">
        <v>946</v>
      </c>
      <c r="E136" s="90" t="s">
        <v>285</v>
      </c>
      <c r="F136" s="88" t="s">
        <v>949</v>
      </c>
      <c r="G136" s="154">
        <f t="shared" si="2"/>
        <v>0</v>
      </c>
    </row>
    <row r="137" spans="1:7" ht="18.75" customHeight="1" x14ac:dyDescent="0.25">
      <c r="A137" s="89" t="s">
        <v>538</v>
      </c>
      <c r="B137" s="88" t="s">
        <v>539</v>
      </c>
      <c r="C137" s="98"/>
      <c r="D137" s="90" t="s">
        <v>943</v>
      </c>
      <c r="E137" s="90" t="s">
        <v>263</v>
      </c>
      <c r="F137" s="88" t="s">
        <v>949</v>
      </c>
      <c r="G137" s="154">
        <f t="shared" si="2"/>
        <v>0</v>
      </c>
    </row>
    <row r="138" spans="1:7" ht="18.75" customHeight="1" x14ac:dyDescent="0.25">
      <c r="A138" s="89" t="s">
        <v>540</v>
      </c>
      <c r="B138" s="88" t="s">
        <v>541</v>
      </c>
      <c r="C138" s="98"/>
      <c r="D138" s="90" t="s">
        <v>946</v>
      </c>
      <c r="E138" s="90" t="s">
        <v>285</v>
      </c>
      <c r="F138" s="88" t="s">
        <v>950</v>
      </c>
      <c r="G138" s="154">
        <f t="shared" si="2"/>
        <v>1</v>
      </c>
    </row>
    <row r="139" spans="1:7" ht="18.75" customHeight="1" x14ac:dyDescent="0.25">
      <c r="A139" s="89" t="s">
        <v>542</v>
      </c>
      <c r="B139" s="88" t="s">
        <v>543</v>
      </c>
      <c r="C139" s="98"/>
      <c r="D139" s="90" t="s">
        <v>779</v>
      </c>
      <c r="E139" s="90" t="s">
        <v>948</v>
      </c>
      <c r="F139" s="88" t="s">
        <v>950</v>
      </c>
      <c r="G139" s="154">
        <f t="shared" si="2"/>
        <v>1</v>
      </c>
    </row>
    <row r="140" spans="1:7" ht="18.75" customHeight="1" x14ac:dyDescent="0.25">
      <c r="A140" s="89" t="s">
        <v>544</v>
      </c>
      <c r="B140" s="88" t="s">
        <v>545</v>
      </c>
      <c r="C140" s="98"/>
      <c r="D140" s="90" t="s">
        <v>946</v>
      </c>
      <c r="E140" s="90" t="s">
        <v>317</v>
      </c>
      <c r="F140" s="88" t="s">
        <v>949</v>
      </c>
      <c r="G140" s="154">
        <f t="shared" si="2"/>
        <v>0</v>
      </c>
    </row>
    <row r="141" spans="1:7" ht="18.75" customHeight="1" x14ac:dyDescent="0.25">
      <c r="A141" s="89" t="s">
        <v>546</v>
      </c>
      <c r="B141" s="88" t="s">
        <v>547</v>
      </c>
      <c r="C141" s="98"/>
      <c r="D141" s="90" t="s">
        <v>943</v>
      </c>
      <c r="E141" s="90" t="s">
        <v>263</v>
      </c>
      <c r="F141" s="88" t="s">
        <v>949</v>
      </c>
      <c r="G141" s="154">
        <f t="shared" si="2"/>
        <v>0</v>
      </c>
    </row>
    <row r="142" spans="1:7" ht="18.75" customHeight="1" x14ac:dyDescent="0.25">
      <c r="A142" s="89" t="s">
        <v>548</v>
      </c>
      <c r="B142" s="88" t="s">
        <v>549</v>
      </c>
      <c r="C142" s="98"/>
      <c r="D142" s="90" t="s">
        <v>778</v>
      </c>
      <c r="E142" s="90" t="s">
        <v>450</v>
      </c>
      <c r="F142" s="88" t="s">
        <v>949</v>
      </c>
      <c r="G142" s="154">
        <f t="shared" si="2"/>
        <v>0</v>
      </c>
    </row>
    <row r="143" spans="1:7" ht="18.75" customHeight="1" x14ac:dyDescent="0.25">
      <c r="A143" s="89" t="s">
        <v>550</v>
      </c>
      <c r="B143" s="88" t="s">
        <v>551</v>
      </c>
      <c r="C143" s="98"/>
      <c r="D143" s="90" t="s">
        <v>943</v>
      </c>
      <c r="E143" s="90" t="s">
        <v>263</v>
      </c>
      <c r="F143" s="88" t="s">
        <v>949</v>
      </c>
      <c r="G143" s="154">
        <f t="shared" si="2"/>
        <v>0</v>
      </c>
    </row>
    <row r="144" spans="1:7" ht="18.75" customHeight="1" x14ac:dyDescent="0.25">
      <c r="A144" s="89" t="s">
        <v>552</v>
      </c>
      <c r="B144" s="88" t="s">
        <v>553</v>
      </c>
      <c r="C144" s="98"/>
      <c r="D144" s="90" t="s">
        <v>946</v>
      </c>
      <c r="E144" s="90" t="s">
        <v>317</v>
      </c>
      <c r="F144" s="88" t="s">
        <v>949</v>
      </c>
      <c r="G144" s="154">
        <f t="shared" si="2"/>
        <v>0</v>
      </c>
    </row>
    <row r="145" spans="1:7" ht="18.75" customHeight="1" x14ac:dyDescent="0.25">
      <c r="A145" s="89" t="s">
        <v>554</v>
      </c>
      <c r="B145" s="88" t="s">
        <v>555</v>
      </c>
      <c r="C145" s="98"/>
      <c r="D145" s="90" t="s">
        <v>776</v>
      </c>
      <c r="E145" s="90" t="s">
        <v>281</v>
      </c>
      <c r="F145" s="88" t="s">
        <v>949</v>
      </c>
      <c r="G145" s="154">
        <f t="shared" si="2"/>
        <v>0</v>
      </c>
    </row>
    <row r="146" spans="1:7" ht="18.75" customHeight="1" x14ac:dyDescent="0.25">
      <c r="A146" s="89" t="s">
        <v>556</v>
      </c>
      <c r="B146" s="88" t="s">
        <v>557</v>
      </c>
      <c r="C146" s="98"/>
      <c r="D146" s="90" t="s">
        <v>943</v>
      </c>
      <c r="E146" s="90" t="s">
        <v>263</v>
      </c>
      <c r="F146" s="88" t="s">
        <v>949</v>
      </c>
      <c r="G146" s="154">
        <f t="shared" si="2"/>
        <v>0</v>
      </c>
    </row>
    <row r="147" spans="1:7" ht="18.75" customHeight="1" x14ac:dyDescent="0.25">
      <c r="A147" s="89" t="s">
        <v>558</v>
      </c>
      <c r="B147" s="88" t="s">
        <v>559</v>
      </c>
      <c r="C147" s="98"/>
      <c r="D147" s="90" t="s">
        <v>943</v>
      </c>
      <c r="E147" s="90" t="s">
        <v>944</v>
      </c>
      <c r="F147" s="88" t="s">
        <v>949</v>
      </c>
      <c r="G147" s="154">
        <f t="shared" si="2"/>
        <v>0</v>
      </c>
    </row>
    <row r="148" spans="1:7" ht="18.75" customHeight="1" x14ac:dyDescent="0.25">
      <c r="A148" s="89" t="s">
        <v>560</v>
      </c>
      <c r="B148" s="88" t="s">
        <v>561</v>
      </c>
      <c r="C148" s="98"/>
      <c r="D148" s="90" t="s">
        <v>943</v>
      </c>
      <c r="E148" s="90" t="s">
        <v>330</v>
      </c>
      <c r="F148" s="88" t="s">
        <v>949</v>
      </c>
      <c r="G148" s="154">
        <f t="shared" si="2"/>
        <v>0</v>
      </c>
    </row>
    <row r="149" spans="1:7" ht="18.75" customHeight="1" x14ac:dyDescent="0.25">
      <c r="A149" s="89" t="s">
        <v>562</v>
      </c>
      <c r="B149" s="88" t="s">
        <v>563</v>
      </c>
      <c r="C149" s="98"/>
      <c r="D149" s="90" t="s">
        <v>946</v>
      </c>
      <c r="E149" s="90" t="s">
        <v>295</v>
      </c>
      <c r="F149" s="88" t="s">
        <v>950</v>
      </c>
      <c r="G149" s="154">
        <f t="shared" si="2"/>
        <v>1</v>
      </c>
    </row>
    <row r="150" spans="1:7" ht="18.75" customHeight="1" x14ac:dyDescent="0.25">
      <c r="A150" s="89" t="s">
        <v>564</v>
      </c>
      <c r="B150" s="88" t="s">
        <v>565</v>
      </c>
      <c r="C150" s="98"/>
      <c r="D150" s="90" t="s">
        <v>777</v>
      </c>
      <c r="E150" s="90" t="s">
        <v>945</v>
      </c>
      <c r="F150" s="88" t="s">
        <v>949</v>
      </c>
      <c r="G150" s="154">
        <f t="shared" si="2"/>
        <v>0</v>
      </c>
    </row>
    <row r="151" spans="1:7" ht="18.75" customHeight="1" x14ac:dyDescent="0.25">
      <c r="A151" s="89" t="s">
        <v>566</v>
      </c>
      <c r="B151" s="88" t="s">
        <v>567</v>
      </c>
      <c r="C151" s="98"/>
      <c r="D151" s="90" t="s">
        <v>777</v>
      </c>
      <c r="E151" s="90" t="s">
        <v>945</v>
      </c>
      <c r="F151" s="88" t="s">
        <v>949</v>
      </c>
      <c r="G151" s="154">
        <f t="shared" si="2"/>
        <v>0</v>
      </c>
    </row>
    <row r="152" spans="1:7" ht="18.75" customHeight="1" x14ac:dyDescent="0.25">
      <c r="A152" s="89" t="s">
        <v>568</v>
      </c>
      <c r="B152" s="88" t="s">
        <v>569</v>
      </c>
      <c r="C152" s="98"/>
      <c r="D152" s="90" t="s">
        <v>779</v>
      </c>
      <c r="E152" s="90" t="s">
        <v>273</v>
      </c>
      <c r="F152" s="88" t="s">
        <v>949</v>
      </c>
      <c r="G152" s="154">
        <f t="shared" si="2"/>
        <v>0</v>
      </c>
    </row>
    <row r="153" spans="1:7" ht="18.75" customHeight="1" x14ac:dyDescent="0.25">
      <c r="A153" s="89" t="s">
        <v>570</v>
      </c>
      <c r="B153" s="88" t="s">
        <v>571</v>
      </c>
      <c r="C153" s="98"/>
      <c r="D153" s="90" t="s">
        <v>946</v>
      </c>
      <c r="E153" s="90" t="s">
        <v>317</v>
      </c>
      <c r="F153" s="88" t="s">
        <v>950</v>
      </c>
      <c r="G153" s="154">
        <f t="shared" si="2"/>
        <v>1</v>
      </c>
    </row>
    <row r="154" spans="1:7" ht="18.75" customHeight="1" x14ac:dyDescent="0.25">
      <c r="A154" s="89" t="s">
        <v>572</v>
      </c>
      <c r="B154" s="88" t="s">
        <v>573</v>
      </c>
      <c r="C154" s="98"/>
      <c r="D154" s="90" t="s">
        <v>776</v>
      </c>
      <c r="E154" s="90" t="s">
        <v>276</v>
      </c>
      <c r="F154" s="88" t="s">
        <v>949</v>
      </c>
      <c r="G154" s="154">
        <f t="shared" si="2"/>
        <v>0</v>
      </c>
    </row>
    <row r="155" spans="1:7" ht="18.75" customHeight="1" x14ac:dyDescent="0.25">
      <c r="A155" s="89" t="s">
        <v>574</v>
      </c>
      <c r="B155" s="88" t="s">
        <v>575</v>
      </c>
      <c r="C155" s="98"/>
      <c r="D155" s="90" t="s">
        <v>778</v>
      </c>
      <c r="E155" s="90" t="s">
        <v>947</v>
      </c>
      <c r="F155" s="88" t="s">
        <v>949</v>
      </c>
      <c r="G155" s="154">
        <f t="shared" si="2"/>
        <v>0</v>
      </c>
    </row>
    <row r="156" spans="1:7" ht="18.75" customHeight="1" x14ac:dyDescent="0.25">
      <c r="A156" s="89" t="s">
        <v>576</v>
      </c>
      <c r="B156" s="88" t="s">
        <v>577</v>
      </c>
      <c r="C156" s="98"/>
      <c r="D156" s="90" t="s">
        <v>946</v>
      </c>
      <c r="E156" s="90" t="s">
        <v>295</v>
      </c>
      <c r="F156" s="88" t="s">
        <v>950</v>
      </c>
      <c r="G156" s="154">
        <f t="shared" si="2"/>
        <v>1</v>
      </c>
    </row>
    <row r="157" spans="1:7" ht="18.75" customHeight="1" x14ac:dyDescent="0.25">
      <c r="A157" s="89" t="s">
        <v>578</v>
      </c>
      <c r="B157" s="88" t="s">
        <v>579</v>
      </c>
      <c r="C157" s="98"/>
      <c r="D157" s="90" t="s">
        <v>777</v>
      </c>
      <c r="E157" s="90" t="s">
        <v>945</v>
      </c>
      <c r="F157" s="88" t="s">
        <v>949</v>
      </c>
      <c r="G157" s="154">
        <f t="shared" si="2"/>
        <v>0</v>
      </c>
    </row>
    <row r="158" spans="1:7" ht="18.75" customHeight="1" x14ac:dyDescent="0.25">
      <c r="A158" s="89" t="s">
        <v>580</v>
      </c>
      <c r="B158" s="88" t="s">
        <v>272</v>
      </c>
      <c r="C158" s="98"/>
      <c r="D158" s="90" t="s">
        <v>779</v>
      </c>
      <c r="E158" s="90" t="s">
        <v>948</v>
      </c>
      <c r="F158" s="88" t="s">
        <v>950</v>
      </c>
      <c r="G158" s="154">
        <f t="shared" si="2"/>
        <v>1</v>
      </c>
    </row>
    <row r="159" spans="1:7" ht="18.75" customHeight="1" x14ac:dyDescent="0.25">
      <c r="A159" s="89" t="s">
        <v>581</v>
      </c>
      <c r="B159" s="88" t="s">
        <v>582</v>
      </c>
      <c r="C159" s="98"/>
      <c r="D159" s="90" t="s">
        <v>778</v>
      </c>
      <c r="E159" s="90" t="s">
        <v>947</v>
      </c>
      <c r="F159" s="88" t="s">
        <v>950</v>
      </c>
      <c r="G159" s="154">
        <f t="shared" si="2"/>
        <v>1</v>
      </c>
    </row>
    <row r="160" spans="1:7" ht="18.75" customHeight="1" x14ac:dyDescent="0.25">
      <c r="A160" s="89" t="s">
        <v>583</v>
      </c>
      <c r="B160" s="88" t="s">
        <v>584</v>
      </c>
      <c r="C160" s="98"/>
      <c r="D160" s="90" t="s">
        <v>777</v>
      </c>
      <c r="E160" s="90" t="s">
        <v>945</v>
      </c>
      <c r="F160" s="88" t="s">
        <v>949</v>
      </c>
      <c r="G160" s="154">
        <f t="shared" si="2"/>
        <v>0</v>
      </c>
    </row>
    <row r="161" spans="1:7" ht="18.75" customHeight="1" x14ac:dyDescent="0.25">
      <c r="A161" s="89" t="s">
        <v>585</v>
      </c>
      <c r="B161" s="88" t="s">
        <v>586</v>
      </c>
      <c r="C161" s="98"/>
      <c r="D161" s="90" t="s">
        <v>776</v>
      </c>
      <c r="E161" s="90" t="s">
        <v>276</v>
      </c>
      <c r="F161" s="88" t="s">
        <v>949</v>
      </c>
      <c r="G161" s="154">
        <f t="shared" si="2"/>
        <v>0</v>
      </c>
    </row>
    <row r="162" spans="1:7" ht="18.75" customHeight="1" x14ac:dyDescent="0.25">
      <c r="A162" s="89" t="s">
        <v>587</v>
      </c>
      <c r="B162" s="88" t="s">
        <v>588</v>
      </c>
      <c r="C162" s="98"/>
      <c r="D162" s="90" t="s">
        <v>778</v>
      </c>
      <c r="E162" s="90" t="s">
        <v>450</v>
      </c>
      <c r="F162" s="88" t="s">
        <v>949</v>
      </c>
      <c r="G162" s="154">
        <f t="shared" si="2"/>
        <v>0</v>
      </c>
    </row>
    <row r="163" spans="1:7" ht="18.75" customHeight="1" x14ac:dyDescent="0.25">
      <c r="A163" s="89" t="s">
        <v>589</v>
      </c>
      <c r="B163" s="88" t="s">
        <v>590</v>
      </c>
      <c r="C163" s="98"/>
      <c r="D163" s="90" t="s">
        <v>946</v>
      </c>
      <c r="E163" s="90" t="s">
        <v>295</v>
      </c>
      <c r="F163" s="88" t="s">
        <v>950</v>
      </c>
      <c r="G163" s="154">
        <f t="shared" si="2"/>
        <v>1</v>
      </c>
    </row>
    <row r="164" spans="1:7" ht="18.75" customHeight="1" x14ac:dyDescent="0.25">
      <c r="A164" s="89" t="s">
        <v>591</v>
      </c>
      <c r="B164" s="88" t="s">
        <v>592</v>
      </c>
      <c r="C164" s="98"/>
      <c r="D164" s="90" t="s">
        <v>943</v>
      </c>
      <c r="E164" s="90" t="s">
        <v>298</v>
      </c>
      <c r="F164" s="88" t="s">
        <v>949</v>
      </c>
      <c r="G164" s="154">
        <f t="shared" si="2"/>
        <v>0</v>
      </c>
    </row>
    <row r="165" spans="1:7" ht="18.75" customHeight="1" x14ac:dyDescent="0.25">
      <c r="A165" s="89" t="s">
        <v>593</v>
      </c>
      <c r="B165" s="88" t="s">
        <v>594</v>
      </c>
      <c r="C165" s="98"/>
      <c r="D165" s="90" t="s">
        <v>946</v>
      </c>
      <c r="E165" s="90" t="s">
        <v>285</v>
      </c>
      <c r="F165" s="88" t="s">
        <v>949</v>
      </c>
      <c r="G165" s="154">
        <f t="shared" si="2"/>
        <v>0</v>
      </c>
    </row>
    <row r="166" spans="1:7" ht="18.75" customHeight="1" x14ac:dyDescent="0.25">
      <c r="A166" s="89" t="s">
        <v>595</v>
      </c>
      <c r="B166" s="88" t="s">
        <v>942</v>
      </c>
      <c r="C166" s="98"/>
      <c r="D166" s="90" t="s">
        <v>946</v>
      </c>
      <c r="E166" s="90" t="s">
        <v>285</v>
      </c>
      <c r="F166" s="88" t="s">
        <v>950</v>
      </c>
      <c r="G166" s="154">
        <f t="shared" si="2"/>
        <v>1</v>
      </c>
    </row>
    <row r="167" spans="1:7" ht="18.75" customHeight="1" x14ac:dyDescent="0.25">
      <c r="A167" s="89" t="s">
        <v>596</v>
      </c>
      <c r="B167" s="88" t="s">
        <v>597</v>
      </c>
      <c r="C167" s="98"/>
      <c r="D167" s="90" t="s">
        <v>946</v>
      </c>
      <c r="E167" s="90" t="s">
        <v>285</v>
      </c>
      <c r="F167" s="88" t="s">
        <v>949</v>
      </c>
      <c r="G167" s="154">
        <f t="shared" si="2"/>
        <v>0</v>
      </c>
    </row>
    <row r="168" spans="1:7" ht="18.75" customHeight="1" x14ac:dyDescent="0.25">
      <c r="A168" s="89" t="s">
        <v>598</v>
      </c>
      <c r="B168" s="88" t="s">
        <v>599</v>
      </c>
      <c r="C168" s="98"/>
      <c r="D168" s="90" t="s">
        <v>776</v>
      </c>
      <c r="E168" s="90" t="s">
        <v>276</v>
      </c>
      <c r="F168" s="88" t="s">
        <v>949</v>
      </c>
      <c r="G168" s="154">
        <f t="shared" si="2"/>
        <v>0</v>
      </c>
    </row>
    <row r="169" spans="1:7" ht="18.75" customHeight="1" x14ac:dyDescent="0.25">
      <c r="A169" s="89" t="s">
        <v>600</v>
      </c>
      <c r="B169" s="88" t="s">
        <v>601</v>
      </c>
      <c r="C169" s="98"/>
      <c r="D169" s="90" t="s">
        <v>776</v>
      </c>
      <c r="E169" s="90" t="s">
        <v>276</v>
      </c>
      <c r="F169" s="88" t="s">
        <v>949</v>
      </c>
      <c r="G169" s="154">
        <f t="shared" si="2"/>
        <v>0</v>
      </c>
    </row>
    <row r="170" spans="1:7" ht="18.75" customHeight="1" x14ac:dyDescent="0.25">
      <c r="A170" s="89" t="s">
        <v>602</v>
      </c>
      <c r="B170" s="88" t="s">
        <v>603</v>
      </c>
      <c r="C170" s="98"/>
      <c r="D170" s="90" t="s">
        <v>776</v>
      </c>
      <c r="E170" s="90" t="s">
        <v>276</v>
      </c>
      <c r="F170" s="88" t="s">
        <v>949</v>
      </c>
      <c r="G170" s="154">
        <f t="shared" si="2"/>
        <v>0</v>
      </c>
    </row>
    <row r="171" spans="1:7" ht="18.75" customHeight="1" x14ac:dyDescent="0.25">
      <c r="A171" s="89" t="s">
        <v>604</v>
      </c>
      <c r="B171" s="88" t="s">
        <v>316</v>
      </c>
      <c r="C171" s="98"/>
      <c r="D171" s="90" t="s">
        <v>946</v>
      </c>
      <c r="E171" s="90" t="s">
        <v>317</v>
      </c>
      <c r="F171" s="88" t="s">
        <v>949</v>
      </c>
      <c r="G171" s="154">
        <f t="shared" si="2"/>
        <v>0</v>
      </c>
    </row>
    <row r="172" spans="1:7" ht="18.75" customHeight="1" x14ac:dyDescent="0.25">
      <c r="A172" s="89" t="s">
        <v>605</v>
      </c>
      <c r="B172" s="88" t="s">
        <v>606</v>
      </c>
      <c r="C172" s="98"/>
      <c r="D172" s="90" t="s">
        <v>778</v>
      </c>
      <c r="E172" s="90" t="s">
        <v>947</v>
      </c>
      <c r="F172" s="88" t="s">
        <v>949</v>
      </c>
      <c r="G172" s="154">
        <f t="shared" si="2"/>
        <v>0</v>
      </c>
    </row>
    <row r="173" spans="1:7" ht="18.75" customHeight="1" x14ac:dyDescent="0.25">
      <c r="A173" s="89" t="s">
        <v>607</v>
      </c>
      <c r="B173" s="88" t="s">
        <v>608</v>
      </c>
      <c r="C173" s="98"/>
      <c r="D173" s="90" t="s">
        <v>779</v>
      </c>
      <c r="E173" s="90" t="s">
        <v>273</v>
      </c>
      <c r="F173" s="88" t="s">
        <v>949</v>
      </c>
      <c r="G173" s="154">
        <f t="shared" si="2"/>
        <v>0</v>
      </c>
    </row>
    <row r="174" spans="1:7" ht="18.75" customHeight="1" x14ac:dyDescent="0.25">
      <c r="A174" s="89" t="s">
        <v>609</v>
      </c>
      <c r="B174" s="88" t="s">
        <v>610</v>
      </c>
      <c r="C174" s="98"/>
      <c r="D174" s="90" t="s">
        <v>778</v>
      </c>
      <c r="E174" s="90" t="s">
        <v>947</v>
      </c>
      <c r="F174" s="88" t="s">
        <v>950</v>
      </c>
      <c r="G174" s="154">
        <f t="shared" si="2"/>
        <v>1</v>
      </c>
    </row>
    <row r="175" spans="1:7" ht="18.75" customHeight="1" x14ac:dyDescent="0.25">
      <c r="A175" s="89" t="s">
        <v>611</v>
      </c>
      <c r="B175" s="88" t="s">
        <v>612</v>
      </c>
      <c r="C175" s="98"/>
      <c r="D175" s="90" t="s">
        <v>946</v>
      </c>
      <c r="E175" s="90" t="s">
        <v>295</v>
      </c>
      <c r="F175" s="88" t="s">
        <v>950</v>
      </c>
      <c r="G175" s="154">
        <f t="shared" si="2"/>
        <v>1</v>
      </c>
    </row>
    <row r="176" spans="1:7" ht="18.75" customHeight="1" x14ac:dyDescent="0.25">
      <c r="A176" s="89" t="s">
        <v>613</v>
      </c>
      <c r="B176" s="88" t="s">
        <v>260</v>
      </c>
      <c r="C176" s="98"/>
      <c r="D176" s="90" t="s">
        <v>943</v>
      </c>
      <c r="E176" s="90" t="s">
        <v>298</v>
      </c>
      <c r="F176" s="88" t="s">
        <v>949</v>
      </c>
      <c r="G176" s="154">
        <f t="shared" si="2"/>
        <v>0</v>
      </c>
    </row>
    <row r="177" spans="1:7" ht="18.75" customHeight="1" x14ac:dyDescent="0.25">
      <c r="A177" s="89" t="s">
        <v>614</v>
      </c>
      <c r="B177" s="88" t="s">
        <v>615</v>
      </c>
      <c r="C177" s="98"/>
      <c r="D177" s="90" t="s">
        <v>778</v>
      </c>
      <c r="E177" s="90" t="s">
        <v>947</v>
      </c>
      <c r="F177" s="88" t="s">
        <v>949</v>
      </c>
      <c r="G177" s="154">
        <f t="shared" si="2"/>
        <v>0</v>
      </c>
    </row>
    <row r="178" spans="1:7" ht="18.75" customHeight="1" x14ac:dyDescent="0.25">
      <c r="A178" s="89" t="s">
        <v>616</v>
      </c>
      <c r="B178" s="88" t="s">
        <v>617</v>
      </c>
      <c r="C178" s="98"/>
      <c r="D178" s="90" t="s">
        <v>776</v>
      </c>
      <c r="E178" s="90" t="s">
        <v>276</v>
      </c>
      <c r="F178" s="88" t="s">
        <v>949</v>
      </c>
      <c r="G178" s="154">
        <f t="shared" si="2"/>
        <v>0</v>
      </c>
    </row>
    <row r="179" spans="1:7" ht="18.75" customHeight="1" x14ac:dyDescent="0.25">
      <c r="A179" s="89" t="s">
        <v>618</v>
      </c>
      <c r="B179" s="88" t="s">
        <v>619</v>
      </c>
      <c r="C179" s="98"/>
      <c r="D179" s="90" t="s">
        <v>778</v>
      </c>
      <c r="E179" s="90" t="s">
        <v>947</v>
      </c>
      <c r="F179" s="88" t="s">
        <v>950</v>
      </c>
      <c r="G179" s="154">
        <f t="shared" si="2"/>
        <v>1</v>
      </c>
    </row>
    <row r="180" spans="1:7" ht="18.75" customHeight="1" x14ac:dyDescent="0.25">
      <c r="A180" s="89" t="s">
        <v>620</v>
      </c>
      <c r="B180" s="88" t="s">
        <v>621</v>
      </c>
      <c r="C180" s="98"/>
      <c r="D180" s="90" t="s">
        <v>946</v>
      </c>
      <c r="E180" s="90" t="s">
        <v>317</v>
      </c>
      <c r="F180" s="88" t="s">
        <v>949</v>
      </c>
      <c r="G180" s="154">
        <f t="shared" si="2"/>
        <v>0</v>
      </c>
    </row>
    <row r="181" spans="1:7" ht="18.75" customHeight="1" x14ac:dyDescent="0.25">
      <c r="A181" s="89" t="s">
        <v>622</v>
      </c>
      <c r="B181" s="88" t="s">
        <v>623</v>
      </c>
      <c r="C181" s="98"/>
      <c r="D181" s="90" t="s">
        <v>946</v>
      </c>
      <c r="E181" s="90" t="s">
        <v>317</v>
      </c>
      <c r="F181" s="88" t="s">
        <v>950</v>
      </c>
      <c r="G181" s="154">
        <f t="shared" si="2"/>
        <v>1</v>
      </c>
    </row>
    <row r="182" spans="1:7" ht="18.75" customHeight="1" x14ac:dyDescent="0.25">
      <c r="A182" s="89" t="s">
        <v>624</v>
      </c>
      <c r="B182" s="88" t="s">
        <v>625</v>
      </c>
      <c r="C182" s="98"/>
      <c r="D182" s="90" t="s">
        <v>779</v>
      </c>
      <c r="E182" s="90" t="s">
        <v>273</v>
      </c>
      <c r="F182" s="88" t="s">
        <v>950</v>
      </c>
      <c r="G182" s="154">
        <f t="shared" si="2"/>
        <v>1</v>
      </c>
    </row>
    <row r="183" spans="1:7" ht="18.75" customHeight="1" x14ac:dyDescent="0.25">
      <c r="A183" s="89" t="s">
        <v>626</v>
      </c>
      <c r="B183" s="88" t="s">
        <v>627</v>
      </c>
      <c r="C183" s="98"/>
      <c r="D183" s="90" t="s">
        <v>778</v>
      </c>
      <c r="E183" s="90" t="s">
        <v>947</v>
      </c>
      <c r="F183" s="88" t="s">
        <v>949</v>
      </c>
      <c r="G183" s="154">
        <f t="shared" si="2"/>
        <v>0</v>
      </c>
    </row>
    <row r="184" spans="1:7" ht="18.75" customHeight="1" x14ac:dyDescent="0.25">
      <c r="A184" s="89" t="s">
        <v>628</v>
      </c>
      <c r="B184" s="88" t="s">
        <v>629</v>
      </c>
      <c r="C184" s="98"/>
      <c r="D184" s="90" t="s">
        <v>943</v>
      </c>
      <c r="E184" s="90" t="s">
        <v>944</v>
      </c>
      <c r="F184" s="88" t="s">
        <v>949</v>
      </c>
      <c r="G184" s="154">
        <f t="shared" si="2"/>
        <v>0</v>
      </c>
    </row>
    <row r="185" spans="1:7" ht="18.75" customHeight="1" x14ac:dyDescent="0.25">
      <c r="A185" s="89" t="s">
        <v>630</v>
      </c>
      <c r="B185" s="88" t="s">
        <v>631</v>
      </c>
      <c r="C185" s="98"/>
      <c r="D185" s="90" t="s">
        <v>943</v>
      </c>
      <c r="E185" s="90" t="s">
        <v>263</v>
      </c>
      <c r="F185" s="88" t="s">
        <v>950</v>
      </c>
      <c r="G185" s="154">
        <f t="shared" si="2"/>
        <v>1</v>
      </c>
    </row>
    <row r="186" spans="1:7" ht="18.75" customHeight="1" x14ac:dyDescent="0.25">
      <c r="A186" s="89" t="s">
        <v>632</v>
      </c>
      <c r="B186" s="88" t="s">
        <v>633</v>
      </c>
      <c r="C186" s="98"/>
      <c r="D186" s="90" t="s">
        <v>943</v>
      </c>
      <c r="E186" s="90" t="s">
        <v>298</v>
      </c>
      <c r="F186" s="88" t="s">
        <v>950</v>
      </c>
      <c r="G186" s="154">
        <f t="shared" si="2"/>
        <v>1</v>
      </c>
    </row>
    <row r="187" spans="1:7" ht="18.75" customHeight="1" x14ac:dyDescent="0.25">
      <c r="A187" s="89" t="s">
        <v>634</v>
      </c>
      <c r="B187" s="88" t="s">
        <v>635</v>
      </c>
      <c r="C187" s="98"/>
      <c r="D187" s="90" t="s">
        <v>779</v>
      </c>
      <c r="E187" s="90" t="s">
        <v>948</v>
      </c>
      <c r="F187" s="88" t="s">
        <v>950</v>
      </c>
      <c r="G187" s="154">
        <f t="shared" si="2"/>
        <v>1</v>
      </c>
    </row>
    <row r="188" spans="1:7" ht="18.75" customHeight="1" x14ac:dyDescent="0.25">
      <c r="A188" s="89" t="s">
        <v>636</v>
      </c>
      <c r="B188" s="88" t="s">
        <v>637</v>
      </c>
      <c r="C188" s="98"/>
      <c r="D188" s="90" t="s">
        <v>946</v>
      </c>
      <c r="E188" s="90" t="s">
        <v>317</v>
      </c>
      <c r="F188" s="88" t="s">
        <v>950</v>
      </c>
      <c r="G188" s="154">
        <f t="shared" si="2"/>
        <v>1</v>
      </c>
    </row>
    <row r="189" spans="1:7" ht="18.75" customHeight="1" x14ac:dyDescent="0.25">
      <c r="A189" s="89" t="s">
        <v>638</v>
      </c>
      <c r="B189" s="88" t="s">
        <v>639</v>
      </c>
      <c r="C189" s="98"/>
      <c r="D189" s="90" t="s">
        <v>946</v>
      </c>
      <c r="E189" s="90" t="s">
        <v>295</v>
      </c>
      <c r="F189" s="88" t="s">
        <v>950</v>
      </c>
      <c r="G189" s="154">
        <f t="shared" si="2"/>
        <v>1</v>
      </c>
    </row>
    <row r="190" spans="1:7" ht="18.75" customHeight="1" x14ac:dyDescent="0.25">
      <c r="A190" s="89" t="s">
        <v>640</v>
      </c>
      <c r="B190" s="88" t="s">
        <v>641</v>
      </c>
      <c r="C190" s="98"/>
      <c r="D190" s="90" t="s">
        <v>779</v>
      </c>
      <c r="E190" s="90" t="s">
        <v>273</v>
      </c>
      <c r="F190" s="88" t="s">
        <v>949</v>
      </c>
      <c r="G190" s="154">
        <f t="shared" si="2"/>
        <v>0</v>
      </c>
    </row>
    <row r="191" spans="1:7" ht="18.75" customHeight="1" x14ac:dyDescent="0.25">
      <c r="A191" s="89" t="s">
        <v>642</v>
      </c>
      <c r="B191" s="88" t="s">
        <v>643</v>
      </c>
      <c r="C191" s="98"/>
      <c r="D191" s="90" t="s">
        <v>946</v>
      </c>
      <c r="E191" s="90" t="s">
        <v>295</v>
      </c>
      <c r="F191" s="88" t="s">
        <v>950</v>
      </c>
      <c r="G191" s="154">
        <f t="shared" si="2"/>
        <v>1</v>
      </c>
    </row>
    <row r="192" spans="1:7" ht="18.75" customHeight="1" x14ac:dyDescent="0.25">
      <c r="A192" s="89" t="s">
        <v>644</v>
      </c>
      <c r="B192" s="88" t="s">
        <v>645</v>
      </c>
      <c r="C192" s="98"/>
      <c r="D192" s="90" t="s">
        <v>779</v>
      </c>
      <c r="E192" s="90" t="s">
        <v>273</v>
      </c>
      <c r="F192" s="88" t="s">
        <v>949</v>
      </c>
      <c r="G192" s="154">
        <f t="shared" si="2"/>
        <v>0</v>
      </c>
    </row>
    <row r="193" spans="1:7" ht="18.75" customHeight="1" x14ac:dyDescent="0.25">
      <c r="A193" s="89" t="s">
        <v>646</v>
      </c>
      <c r="B193" s="88" t="s">
        <v>647</v>
      </c>
      <c r="C193" s="98"/>
      <c r="D193" s="90" t="s">
        <v>946</v>
      </c>
      <c r="E193" s="90" t="s">
        <v>317</v>
      </c>
      <c r="F193" s="88" t="s">
        <v>950</v>
      </c>
      <c r="G193" s="154">
        <f t="shared" si="2"/>
        <v>1</v>
      </c>
    </row>
    <row r="194" spans="1:7" ht="18.75" customHeight="1" x14ac:dyDescent="0.25">
      <c r="A194" s="89" t="s">
        <v>648</v>
      </c>
      <c r="B194" s="88" t="s">
        <v>649</v>
      </c>
      <c r="C194" s="98"/>
      <c r="D194" s="90" t="s">
        <v>946</v>
      </c>
      <c r="E194" s="90" t="s">
        <v>285</v>
      </c>
      <c r="F194" s="88" t="s">
        <v>949</v>
      </c>
      <c r="G194" s="154">
        <f t="shared" si="2"/>
        <v>0</v>
      </c>
    </row>
    <row r="195" spans="1:7" ht="18.75" customHeight="1" x14ac:dyDescent="0.25">
      <c r="A195" s="89" t="s">
        <v>650</v>
      </c>
      <c r="B195" s="88" t="s">
        <v>651</v>
      </c>
      <c r="C195" s="98"/>
      <c r="D195" s="90" t="s">
        <v>777</v>
      </c>
      <c r="E195" s="90" t="s">
        <v>945</v>
      </c>
      <c r="F195" s="88" t="s">
        <v>949</v>
      </c>
      <c r="G195" s="154">
        <f t="shared" si="2"/>
        <v>0</v>
      </c>
    </row>
    <row r="196" spans="1:7" ht="18.75" customHeight="1" x14ac:dyDescent="0.25">
      <c r="A196" s="89" t="s">
        <v>652</v>
      </c>
      <c r="B196" s="88" t="s">
        <v>653</v>
      </c>
      <c r="C196" s="98"/>
      <c r="D196" s="90" t="s">
        <v>777</v>
      </c>
      <c r="E196" s="90" t="s">
        <v>945</v>
      </c>
      <c r="F196" s="88" t="s">
        <v>949</v>
      </c>
      <c r="G196" s="154">
        <f t="shared" ref="G196:G252" si="3">IF(F196="fragiles",1,0)</f>
        <v>0</v>
      </c>
    </row>
    <row r="197" spans="1:7" ht="18.75" customHeight="1" x14ac:dyDescent="0.25">
      <c r="A197" s="89" t="s">
        <v>654</v>
      </c>
      <c r="B197" s="88" t="s">
        <v>655</v>
      </c>
      <c r="C197" s="98"/>
      <c r="D197" s="90" t="s">
        <v>946</v>
      </c>
      <c r="E197" s="90" t="s">
        <v>285</v>
      </c>
      <c r="F197" s="88" t="s">
        <v>950</v>
      </c>
      <c r="G197" s="154">
        <f t="shared" si="3"/>
        <v>1</v>
      </c>
    </row>
    <row r="198" spans="1:7" ht="18.75" customHeight="1" x14ac:dyDescent="0.25">
      <c r="A198" s="89" t="s">
        <v>656</v>
      </c>
      <c r="B198" s="88" t="s">
        <v>657</v>
      </c>
      <c r="C198" s="98"/>
      <c r="D198" s="90" t="s">
        <v>779</v>
      </c>
      <c r="E198" s="90" t="s">
        <v>948</v>
      </c>
      <c r="F198" s="88" t="s">
        <v>949</v>
      </c>
      <c r="G198" s="154">
        <f t="shared" si="3"/>
        <v>0</v>
      </c>
    </row>
    <row r="199" spans="1:7" ht="18.75" customHeight="1" x14ac:dyDescent="0.25">
      <c r="A199" s="89" t="s">
        <v>658</v>
      </c>
      <c r="B199" s="88" t="s">
        <v>659</v>
      </c>
      <c r="C199" s="98"/>
      <c r="D199" s="90" t="s">
        <v>946</v>
      </c>
      <c r="E199" s="90" t="s">
        <v>317</v>
      </c>
      <c r="F199" s="88" t="s">
        <v>949</v>
      </c>
      <c r="G199" s="154">
        <f t="shared" si="3"/>
        <v>0</v>
      </c>
    </row>
    <row r="200" spans="1:7" ht="18.75" customHeight="1" x14ac:dyDescent="0.25">
      <c r="A200" s="89" t="s">
        <v>660</v>
      </c>
      <c r="B200" s="88" t="s">
        <v>661</v>
      </c>
      <c r="C200" s="98"/>
      <c r="D200" s="90" t="s">
        <v>946</v>
      </c>
      <c r="E200" s="90" t="s">
        <v>295</v>
      </c>
      <c r="F200" s="88" t="s">
        <v>950</v>
      </c>
      <c r="G200" s="154">
        <f t="shared" si="3"/>
        <v>1</v>
      </c>
    </row>
    <row r="201" spans="1:7" ht="18.75" customHeight="1" x14ac:dyDescent="0.25">
      <c r="A201" s="89" t="s">
        <v>662</v>
      </c>
      <c r="B201" s="88" t="s">
        <v>663</v>
      </c>
      <c r="C201" s="98"/>
      <c r="D201" s="90" t="s">
        <v>779</v>
      </c>
      <c r="E201" s="90" t="s">
        <v>273</v>
      </c>
      <c r="F201" s="88" t="s">
        <v>949</v>
      </c>
      <c r="G201" s="154">
        <f t="shared" si="3"/>
        <v>0</v>
      </c>
    </row>
    <row r="202" spans="1:7" ht="18.75" customHeight="1" x14ac:dyDescent="0.25">
      <c r="A202" s="89" t="s">
        <v>664</v>
      </c>
      <c r="B202" s="88" t="s">
        <v>665</v>
      </c>
      <c r="C202" s="98"/>
      <c r="D202" s="90" t="s">
        <v>943</v>
      </c>
      <c r="E202" s="90" t="s">
        <v>263</v>
      </c>
      <c r="F202" s="88" t="s">
        <v>949</v>
      </c>
      <c r="G202" s="154">
        <f t="shared" si="3"/>
        <v>0</v>
      </c>
    </row>
    <row r="203" spans="1:7" ht="18.75" customHeight="1" x14ac:dyDescent="0.25">
      <c r="A203" s="89" t="s">
        <v>666</v>
      </c>
      <c r="B203" s="88" t="s">
        <v>667</v>
      </c>
      <c r="C203" s="98"/>
      <c r="D203" s="90" t="s">
        <v>946</v>
      </c>
      <c r="E203" s="90" t="s">
        <v>317</v>
      </c>
      <c r="F203" s="88" t="s">
        <v>949</v>
      </c>
      <c r="G203" s="154">
        <f t="shared" si="3"/>
        <v>0</v>
      </c>
    </row>
    <row r="204" spans="1:7" ht="18.75" customHeight="1" x14ac:dyDescent="0.25">
      <c r="A204" s="89" t="s">
        <v>668</v>
      </c>
      <c r="B204" s="88" t="s">
        <v>669</v>
      </c>
      <c r="C204" s="98"/>
      <c r="D204" s="90" t="s">
        <v>777</v>
      </c>
      <c r="E204" s="90" t="s">
        <v>945</v>
      </c>
      <c r="F204" s="88" t="s">
        <v>949</v>
      </c>
      <c r="G204" s="154">
        <f t="shared" si="3"/>
        <v>0</v>
      </c>
    </row>
    <row r="205" spans="1:7" ht="18.75" customHeight="1" x14ac:dyDescent="0.25">
      <c r="A205" s="89" t="s">
        <v>670</v>
      </c>
      <c r="B205" s="88" t="s">
        <v>671</v>
      </c>
      <c r="C205" s="98"/>
      <c r="D205" s="90" t="s">
        <v>946</v>
      </c>
      <c r="E205" s="90" t="s">
        <v>317</v>
      </c>
      <c r="F205" s="88" t="s">
        <v>949</v>
      </c>
      <c r="G205" s="154">
        <f t="shared" si="3"/>
        <v>0</v>
      </c>
    </row>
    <row r="206" spans="1:7" ht="18.75" customHeight="1" x14ac:dyDescent="0.25">
      <c r="A206" s="89" t="s">
        <v>672</v>
      </c>
      <c r="B206" s="88" t="s">
        <v>673</v>
      </c>
      <c r="C206" s="98"/>
      <c r="D206" s="90" t="s">
        <v>943</v>
      </c>
      <c r="E206" s="90" t="s">
        <v>944</v>
      </c>
      <c r="F206" s="88" t="s">
        <v>950</v>
      </c>
      <c r="G206" s="154">
        <f t="shared" si="3"/>
        <v>1</v>
      </c>
    </row>
    <row r="207" spans="1:7" ht="18.75" customHeight="1" x14ac:dyDescent="0.25">
      <c r="A207" s="89" t="s">
        <v>674</v>
      </c>
      <c r="B207" s="88" t="s">
        <v>675</v>
      </c>
      <c r="C207" s="98"/>
      <c r="D207" s="90" t="s">
        <v>943</v>
      </c>
      <c r="E207" s="90" t="s">
        <v>298</v>
      </c>
      <c r="F207" s="88" t="s">
        <v>949</v>
      </c>
      <c r="G207" s="154">
        <f t="shared" si="3"/>
        <v>0</v>
      </c>
    </row>
    <row r="208" spans="1:7" ht="18.75" customHeight="1" x14ac:dyDescent="0.25">
      <c r="A208" s="89" t="s">
        <v>676</v>
      </c>
      <c r="B208" s="88" t="s">
        <v>677</v>
      </c>
      <c r="C208" s="98"/>
      <c r="D208" s="90" t="s">
        <v>779</v>
      </c>
      <c r="E208" s="90" t="s">
        <v>273</v>
      </c>
      <c r="F208" s="88" t="s">
        <v>949</v>
      </c>
      <c r="G208" s="154">
        <f t="shared" si="3"/>
        <v>0</v>
      </c>
    </row>
    <row r="209" spans="1:7" ht="18.75" customHeight="1" x14ac:dyDescent="0.25">
      <c r="A209" s="89" t="s">
        <v>678</v>
      </c>
      <c r="B209" s="88" t="s">
        <v>679</v>
      </c>
      <c r="C209" s="98"/>
      <c r="D209" s="90" t="s">
        <v>778</v>
      </c>
      <c r="E209" s="90" t="s">
        <v>450</v>
      </c>
      <c r="F209" s="88" t="s">
        <v>949</v>
      </c>
      <c r="G209" s="154">
        <f t="shared" si="3"/>
        <v>0</v>
      </c>
    </row>
    <row r="210" spans="1:7" ht="18.75" customHeight="1" x14ac:dyDescent="0.25">
      <c r="A210" s="89" t="s">
        <v>680</v>
      </c>
      <c r="B210" s="88" t="s">
        <v>681</v>
      </c>
      <c r="C210" s="98"/>
      <c r="D210" s="90" t="s">
        <v>943</v>
      </c>
      <c r="E210" s="90" t="s">
        <v>944</v>
      </c>
      <c r="F210" s="88" t="s">
        <v>950</v>
      </c>
      <c r="G210" s="154">
        <f t="shared" si="3"/>
        <v>1</v>
      </c>
    </row>
    <row r="211" spans="1:7" ht="18.75" customHeight="1" x14ac:dyDescent="0.25">
      <c r="A211" s="89" t="s">
        <v>682</v>
      </c>
      <c r="B211" s="88" t="s">
        <v>683</v>
      </c>
      <c r="C211" s="98"/>
      <c r="D211" s="90" t="s">
        <v>946</v>
      </c>
      <c r="E211" s="90" t="s">
        <v>285</v>
      </c>
      <c r="F211" s="88" t="s">
        <v>949</v>
      </c>
      <c r="G211" s="154">
        <f t="shared" si="3"/>
        <v>0</v>
      </c>
    </row>
    <row r="212" spans="1:7" ht="18.75" customHeight="1" x14ac:dyDescent="0.25">
      <c r="A212" s="89" t="s">
        <v>684</v>
      </c>
      <c r="B212" s="88" t="s">
        <v>685</v>
      </c>
      <c r="C212" s="98"/>
      <c r="D212" s="90" t="s">
        <v>943</v>
      </c>
      <c r="E212" s="90" t="s">
        <v>944</v>
      </c>
      <c r="F212" s="88" t="s">
        <v>949</v>
      </c>
      <c r="G212" s="154">
        <f t="shared" si="3"/>
        <v>0</v>
      </c>
    </row>
    <row r="213" spans="1:7" ht="18.75" customHeight="1" x14ac:dyDescent="0.25">
      <c r="A213" s="89" t="s">
        <v>686</v>
      </c>
      <c r="B213" s="88" t="s">
        <v>687</v>
      </c>
      <c r="C213" s="98"/>
      <c r="D213" s="90" t="s">
        <v>779</v>
      </c>
      <c r="E213" s="90" t="s">
        <v>273</v>
      </c>
      <c r="F213" s="88" t="s">
        <v>949</v>
      </c>
      <c r="G213" s="154">
        <f t="shared" si="3"/>
        <v>0</v>
      </c>
    </row>
    <row r="214" spans="1:7" ht="18.75" customHeight="1" x14ac:dyDescent="0.25">
      <c r="A214" s="89" t="s">
        <v>688</v>
      </c>
      <c r="B214" s="88" t="s">
        <v>689</v>
      </c>
      <c r="C214" s="98"/>
      <c r="D214" s="90" t="s">
        <v>779</v>
      </c>
      <c r="E214" s="90" t="s">
        <v>948</v>
      </c>
      <c r="F214" s="88" t="s">
        <v>949</v>
      </c>
      <c r="G214" s="154">
        <f t="shared" si="3"/>
        <v>0</v>
      </c>
    </row>
    <row r="215" spans="1:7" ht="18.75" customHeight="1" x14ac:dyDescent="0.25">
      <c r="A215" s="89" t="s">
        <v>690</v>
      </c>
      <c r="B215" s="88" t="s">
        <v>691</v>
      </c>
      <c r="C215" s="98"/>
      <c r="D215" s="90" t="s">
        <v>779</v>
      </c>
      <c r="E215" s="90" t="s">
        <v>273</v>
      </c>
      <c r="F215" s="88" t="s">
        <v>949</v>
      </c>
      <c r="G215" s="154">
        <f t="shared" si="3"/>
        <v>0</v>
      </c>
    </row>
    <row r="216" spans="1:7" ht="18.75" customHeight="1" x14ac:dyDescent="0.25">
      <c r="A216" s="89" t="s">
        <v>692</v>
      </c>
      <c r="B216" s="88" t="s">
        <v>693</v>
      </c>
      <c r="C216" s="98"/>
      <c r="D216" s="90" t="s">
        <v>779</v>
      </c>
      <c r="E216" s="90" t="s">
        <v>948</v>
      </c>
      <c r="F216" s="88" t="s">
        <v>950</v>
      </c>
      <c r="G216" s="154">
        <f t="shared" si="3"/>
        <v>1</v>
      </c>
    </row>
    <row r="217" spans="1:7" ht="18.75" customHeight="1" x14ac:dyDescent="0.25">
      <c r="A217" s="89" t="s">
        <v>694</v>
      </c>
      <c r="B217" s="88" t="s">
        <v>695</v>
      </c>
      <c r="C217" s="98"/>
      <c r="D217" s="90" t="s">
        <v>779</v>
      </c>
      <c r="E217" s="90" t="s">
        <v>273</v>
      </c>
      <c r="F217" s="88" t="s">
        <v>949</v>
      </c>
      <c r="G217" s="154">
        <f t="shared" si="3"/>
        <v>0</v>
      </c>
    </row>
    <row r="218" spans="1:7" ht="18.75" customHeight="1" x14ac:dyDescent="0.25">
      <c r="A218" s="89" t="s">
        <v>696</v>
      </c>
      <c r="B218" s="88" t="s">
        <v>697</v>
      </c>
      <c r="C218" s="98"/>
      <c r="D218" s="90" t="s">
        <v>943</v>
      </c>
      <c r="E218" s="90" t="s">
        <v>273</v>
      </c>
      <c r="F218" s="88" t="s">
        <v>949</v>
      </c>
      <c r="G218" s="154">
        <f t="shared" si="3"/>
        <v>0</v>
      </c>
    </row>
    <row r="219" spans="1:7" ht="18.75" customHeight="1" x14ac:dyDescent="0.25">
      <c r="A219" s="89" t="s">
        <v>698</v>
      </c>
      <c r="B219" s="88" t="s">
        <v>699</v>
      </c>
      <c r="C219" s="98"/>
      <c r="D219" s="90" t="s">
        <v>779</v>
      </c>
      <c r="E219" s="90" t="s">
        <v>273</v>
      </c>
      <c r="F219" s="88" t="s">
        <v>950</v>
      </c>
      <c r="G219" s="154">
        <f t="shared" si="3"/>
        <v>1</v>
      </c>
    </row>
    <row r="220" spans="1:7" ht="18.75" customHeight="1" x14ac:dyDescent="0.25">
      <c r="A220" s="89" t="s">
        <v>700</v>
      </c>
      <c r="B220" s="88" t="s">
        <v>701</v>
      </c>
      <c r="C220" s="98"/>
      <c r="D220" s="90" t="s">
        <v>777</v>
      </c>
      <c r="E220" s="90" t="s">
        <v>945</v>
      </c>
      <c r="F220" s="88" t="s">
        <v>949</v>
      </c>
      <c r="G220" s="154">
        <f t="shared" si="3"/>
        <v>0</v>
      </c>
    </row>
    <row r="221" spans="1:7" ht="18.75" customHeight="1" x14ac:dyDescent="0.25">
      <c r="A221" s="89" t="s">
        <v>702</v>
      </c>
      <c r="B221" s="88" t="s">
        <v>703</v>
      </c>
      <c r="C221" s="98"/>
      <c r="D221" s="90" t="s">
        <v>943</v>
      </c>
      <c r="E221" s="90" t="s">
        <v>944</v>
      </c>
      <c r="F221" s="88" t="s">
        <v>949</v>
      </c>
      <c r="G221" s="154">
        <f t="shared" si="3"/>
        <v>0</v>
      </c>
    </row>
    <row r="222" spans="1:7" ht="18.75" customHeight="1" x14ac:dyDescent="0.25">
      <c r="A222" s="89" t="s">
        <v>704</v>
      </c>
      <c r="B222" s="88" t="s">
        <v>705</v>
      </c>
      <c r="C222" s="98"/>
      <c r="D222" s="90" t="s">
        <v>776</v>
      </c>
      <c r="E222" s="90" t="s">
        <v>276</v>
      </c>
      <c r="F222" s="88" t="s">
        <v>949</v>
      </c>
      <c r="G222" s="154">
        <f t="shared" si="3"/>
        <v>0</v>
      </c>
    </row>
    <row r="223" spans="1:7" ht="18.75" customHeight="1" x14ac:dyDescent="0.25">
      <c r="A223" s="89" t="s">
        <v>706</v>
      </c>
      <c r="B223" s="88" t="s">
        <v>707</v>
      </c>
      <c r="C223" s="98"/>
      <c r="D223" s="90" t="s">
        <v>776</v>
      </c>
      <c r="E223" s="90" t="s">
        <v>276</v>
      </c>
      <c r="F223" s="88" t="s">
        <v>949</v>
      </c>
      <c r="G223" s="154">
        <f t="shared" si="3"/>
        <v>0</v>
      </c>
    </row>
    <row r="224" spans="1:7" ht="18.75" customHeight="1" x14ac:dyDescent="0.25">
      <c r="A224" s="89" t="s">
        <v>708</v>
      </c>
      <c r="B224" s="88" t="s">
        <v>709</v>
      </c>
      <c r="C224" s="98"/>
      <c r="D224" s="90" t="s">
        <v>779</v>
      </c>
      <c r="E224" s="90" t="s">
        <v>948</v>
      </c>
      <c r="F224" s="88" t="s">
        <v>950</v>
      </c>
      <c r="G224" s="154">
        <f t="shared" si="3"/>
        <v>1</v>
      </c>
    </row>
    <row r="225" spans="1:7" ht="18.75" customHeight="1" x14ac:dyDescent="0.25">
      <c r="A225" s="89" t="s">
        <v>710</v>
      </c>
      <c r="B225" s="88" t="s">
        <v>711</v>
      </c>
      <c r="C225" s="98"/>
      <c r="D225" s="90" t="s">
        <v>946</v>
      </c>
      <c r="E225" s="90" t="s">
        <v>317</v>
      </c>
      <c r="F225" s="88" t="s">
        <v>949</v>
      </c>
      <c r="G225" s="154">
        <f t="shared" si="3"/>
        <v>0</v>
      </c>
    </row>
    <row r="226" spans="1:7" ht="18.75" customHeight="1" x14ac:dyDescent="0.25">
      <c r="A226" s="89" t="s">
        <v>712</v>
      </c>
      <c r="B226" s="88" t="s">
        <v>713</v>
      </c>
      <c r="C226" s="98"/>
      <c r="D226" s="90" t="s">
        <v>946</v>
      </c>
      <c r="E226" s="90" t="s">
        <v>295</v>
      </c>
      <c r="F226" s="88" t="s">
        <v>950</v>
      </c>
      <c r="G226" s="154">
        <f t="shared" si="3"/>
        <v>1</v>
      </c>
    </row>
    <row r="227" spans="1:7" ht="18.75" customHeight="1" x14ac:dyDescent="0.25">
      <c r="A227" s="89" t="s">
        <v>714</v>
      </c>
      <c r="B227" s="88" t="s">
        <v>715</v>
      </c>
      <c r="C227" s="98"/>
      <c r="D227" s="90" t="s">
        <v>943</v>
      </c>
      <c r="E227" s="90" t="s">
        <v>944</v>
      </c>
      <c r="F227" s="88" t="s">
        <v>949</v>
      </c>
      <c r="G227" s="154">
        <f t="shared" si="3"/>
        <v>0</v>
      </c>
    </row>
    <row r="228" spans="1:7" ht="18.75" customHeight="1" x14ac:dyDescent="0.25">
      <c r="A228" s="89" t="s">
        <v>716</v>
      </c>
      <c r="B228" s="88" t="s">
        <v>717</v>
      </c>
      <c r="C228" s="98"/>
      <c r="D228" s="90" t="s">
        <v>777</v>
      </c>
      <c r="E228" s="90" t="s">
        <v>945</v>
      </c>
      <c r="F228" s="88" t="s">
        <v>949</v>
      </c>
      <c r="G228" s="154">
        <f t="shared" si="3"/>
        <v>0</v>
      </c>
    </row>
    <row r="229" spans="1:7" ht="18.75" customHeight="1" x14ac:dyDescent="0.25">
      <c r="A229" s="89" t="s">
        <v>718</v>
      </c>
      <c r="B229" s="88" t="s">
        <v>719</v>
      </c>
      <c r="C229" s="98"/>
      <c r="D229" s="90" t="s">
        <v>776</v>
      </c>
      <c r="E229" s="90" t="s">
        <v>281</v>
      </c>
      <c r="F229" s="88" t="s">
        <v>949</v>
      </c>
      <c r="G229" s="154">
        <f t="shared" si="3"/>
        <v>0</v>
      </c>
    </row>
    <row r="230" spans="1:7" ht="18.75" customHeight="1" x14ac:dyDescent="0.25">
      <c r="A230" s="89" t="s">
        <v>720</v>
      </c>
      <c r="B230" s="88" t="s">
        <v>721</v>
      </c>
      <c r="C230" s="98"/>
      <c r="D230" s="90" t="s">
        <v>946</v>
      </c>
      <c r="E230" s="90" t="s">
        <v>317</v>
      </c>
      <c r="F230" s="88" t="s">
        <v>950</v>
      </c>
      <c r="G230" s="154">
        <f t="shared" si="3"/>
        <v>1</v>
      </c>
    </row>
    <row r="231" spans="1:7" ht="18.75" customHeight="1" x14ac:dyDescent="0.25">
      <c r="A231" s="89" t="s">
        <v>722</v>
      </c>
      <c r="B231" s="88" t="s">
        <v>723</v>
      </c>
      <c r="C231" s="98"/>
      <c r="D231" s="90" t="s">
        <v>777</v>
      </c>
      <c r="E231" s="90" t="s">
        <v>945</v>
      </c>
      <c r="F231" s="88" t="s">
        <v>949</v>
      </c>
      <c r="G231" s="154">
        <f t="shared" si="3"/>
        <v>0</v>
      </c>
    </row>
    <row r="232" spans="1:7" ht="18.75" customHeight="1" x14ac:dyDescent="0.25">
      <c r="A232" s="89" t="s">
        <v>724</v>
      </c>
      <c r="B232" s="88" t="s">
        <v>725</v>
      </c>
      <c r="C232" s="98"/>
      <c r="D232" s="90" t="s">
        <v>779</v>
      </c>
      <c r="E232" s="90" t="s">
        <v>273</v>
      </c>
      <c r="F232" s="88" t="s">
        <v>949</v>
      </c>
      <c r="G232" s="154">
        <f t="shared" si="3"/>
        <v>0</v>
      </c>
    </row>
    <row r="233" spans="1:7" ht="18.75" customHeight="1" x14ac:dyDescent="0.25">
      <c r="A233" s="89" t="s">
        <v>726</v>
      </c>
      <c r="B233" s="88" t="s">
        <v>727</v>
      </c>
      <c r="C233" s="98"/>
      <c r="D233" s="90" t="s">
        <v>946</v>
      </c>
      <c r="E233" s="90" t="s">
        <v>317</v>
      </c>
      <c r="F233" s="88" t="s">
        <v>949</v>
      </c>
      <c r="G233" s="154">
        <f t="shared" si="3"/>
        <v>0</v>
      </c>
    </row>
    <row r="234" spans="1:7" ht="18.75" customHeight="1" x14ac:dyDescent="0.25">
      <c r="A234" s="89" t="s">
        <v>728</v>
      </c>
      <c r="B234" s="88" t="s">
        <v>729</v>
      </c>
      <c r="C234" s="98"/>
      <c r="D234" s="90" t="s">
        <v>946</v>
      </c>
      <c r="E234" s="90" t="s">
        <v>317</v>
      </c>
      <c r="F234" s="88" t="s">
        <v>949</v>
      </c>
      <c r="G234" s="154">
        <f t="shared" si="3"/>
        <v>0</v>
      </c>
    </row>
    <row r="235" spans="1:7" ht="18.75" customHeight="1" x14ac:dyDescent="0.25">
      <c r="A235" s="89" t="s">
        <v>730</v>
      </c>
      <c r="B235" s="88" t="s">
        <v>731</v>
      </c>
      <c r="C235" s="98"/>
      <c r="D235" s="90" t="s">
        <v>777</v>
      </c>
      <c r="E235" s="90" t="s">
        <v>945</v>
      </c>
      <c r="F235" s="88" t="s">
        <v>949</v>
      </c>
      <c r="G235" s="154">
        <f t="shared" si="3"/>
        <v>0</v>
      </c>
    </row>
    <row r="236" spans="1:7" ht="18.75" customHeight="1" x14ac:dyDescent="0.25">
      <c r="A236" s="89" t="s">
        <v>732</v>
      </c>
      <c r="B236" s="88" t="s">
        <v>733</v>
      </c>
      <c r="C236" s="98"/>
      <c r="D236" s="90" t="s">
        <v>777</v>
      </c>
      <c r="E236" s="90" t="s">
        <v>945</v>
      </c>
      <c r="F236" s="88" t="s">
        <v>949</v>
      </c>
      <c r="G236" s="154">
        <f t="shared" si="3"/>
        <v>0</v>
      </c>
    </row>
    <row r="237" spans="1:7" ht="18.75" customHeight="1" x14ac:dyDescent="0.25">
      <c r="A237" s="89" t="s">
        <v>734</v>
      </c>
      <c r="B237" s="88" t="s">
        <v>735</v>
      </c>
      <c r="C237" s="98"/>
      <c r="D237" s="90" t="s">
        <v>779</v>
      </c>
      <c r="E237" s="90" t="s">
        <v>948</v>
      </c>
      <c r="F237" s="88" t="s">
        <v>949</v>
      </c>
      <c r="G237" s="154">
        <f t="shared" si="3"/>
        <v>0</v>
      </c>
    </row>
    <row r="238" spans="1:7" ht="18.75" customHeight="1" x14ac:dyDescent="0.25">
      <c r="A238" s="89" t="s">
        <v>736</v>
      </c>
      <c r="B238" s="88" t="s">
        <v>737</v>
      </c>
      <c r="C238" s="98"/>
      <c r="D238" s="90" t="s">
        <v>943</v>
      </c>
      <c r="E238" s="90" t="s">
        <v>944</v>
      </c>
      <c r="F238" s="88" t="s">
        <v>949</v>
      </c>
      <c r="G238" s="154">
        <f t="shared" si="3"/>
        <v>0</v>
      </c>
    </row>
    <row r="239" spans="1:7" ht="18.75" customHeight="1" x14ac:dyDescent="0.25">
      <c r="A239" s="89" t="s">
        <v>738</v>
      </c>
      <c r="B239" s="88" t="s">
        <v>739</v>
      </c>
      <c r="C239" s="98"/>
      <c r="D239" s="90" t="s">
        <v>777</v>
      </c>
      <c r="E239" s="90" t="s">
        <v>945</v>
      </c>
      <c r="F239" s="88" t="s">
        <v>949</v>
      </c>
      <c r="G239" s="154">
        <f t="shared" si="3"/>
        <v>0</v>
      </c>
    </row>
    <row r="240" spans="1:7" ht="18.75" customHeight="1" x14ac:dyDescent="0.25">
      <c r="A240" s="89" t="s">
        <v>740</v>
      </c>
      <c r="B240" s="88" t="s">
        <v>741</v>
      </c>
      <c r="C240" s="98"/>
      <c r="D240" s="90" t="s">
        <v>777</v>
      </c>
      <c r="E240" s="90" t="s">
        <v>945</v>
      </c>
      <c r="F240" s="88" t="s">
        <v>949</v>
      </c>
      <c r="G240" s="154">
        <f t="shared" si="3"/>
        <v>0</v>
      </c>
    </row>
    <row r="241" spans="1:7" ht="18.75" customHeight="1" x14ac:dyDescent="0.25">
      <c r="A241" s="89" t="s">
        <v>742</v>
      </c>
      <c r="B241" s="88" t="s">
        <v>743</v>
      </c>
      <c r="C241" s="98"/>
      <c r="D241" s="90" t="s">
        <v>943</v>
      </c>
      <c r="E241" s="90" t="s">
        <v>273</v>
      </c>
      <c r="F241" s="88" t="s">
        <v>950</v>
      </c>
      <c r="G241" s="154">
        <f t="shared" si="3"/>
        <v>1</v>
      </c>
    </row>
    <row r="242" spans="1:7" ht="18.75" customHeight="1" x14ac:dyDescent="0.25">
      <c r="A242" s="89" t="s">
        <v>744</v>
      </c>
      <c r="B242" s="88" t="s">
        <v>745</v>
      </c>
      <c r="C242" s="98"/>
      <c r="D242" s="90" t="s">
        <v>777</v>
      </c>
      <c r="E242" s="90" t="s">
        <v>945</v>
      </c>
      <c r="F242" s="88" t="s">
        <v>949</v>
      </c>
      <c r="G242" s="154">
        <f t="shared" si="3"/>
        <v>0</v>
      </c>
    </row>
    <row r="243" spans="1:7" ht="18.75" customHeight="1" x14ac:dyDescent="0.25">
      <c r="A243" s="89" t="s">
        <v>746</v>
      </c>
      <c r="B243" s="88" t="s">
        <v>747</v>
      </c>
      <c r="C243" s="98"/>
      <c r="D243" s="90" t="s">
        <v>777</v>
      </c>
      <c r="E243" s="90" t="s">
        <v>945</v>
      </c>
      <c r="F243" s="88" t="s">
        <v>949</v>
      </c>
      <c r="G243" s="154">
        <f t="shared" si="3"/>
        <v>0</v>
      </c>
    </row>
    <row r="244" spans="1:7" ht="18.75" customHeight="1" x14ac:dyDescent="0.25">
      <c r="A244" s="89" t="s">
        <v>748</v>
      </c>
      <c r="B244" s="88" t="s">
        <v>749</v>
      </c>
      <c r="C244" s="98"/>
      <c r="D244" s="90" t="s">
        <v>779</v>
      </c>
      <c r="E244" s="90" t="s">
        <v>948</v>
      </c>
      <c r="F244" s="88" t="s">
        <v>949</v>
      </c>
      <c r="G244" s="154">
        <f t="shared" si="3"/>
        <v>0</v>
      </c>
    </row>
    <row r="245" spans="1:7" ht="18.75" customHeight="1" x14ac:dyDescent="0.25">
      <c r="A245" s="89" t="s">
        <v>750</v>
      </c>
      <c r="B245" s="88" t="s">
        <v>751</v>
      </c>
      <c r="C245" s="98"/>
      <c r="D245" s="90" t="s">
        <v>779</v>
      </c>
      <c r="E245" s="90" t="s">
        <v>948</v>
      </c>
      <c r="F245" s="88" t="s">
        <v>950</v>
      </c>
      <c r="G245" s="154">
        <f t="shared" si="3"/>
        <v>1</v>
      </c>
    </row>
    <row r="246" spans="1:7" ht="18.75" customHeight="1" x14ac:dyDescent="0.25">
      <c r="A246" s="89" t="s">
        <v>752</v>
      </c>
      <c r="B246" s="88" t="s">
        <v>753</v>
      </c>
      <c r="C246" s="98"/>
      <c r="D246" s="90" t="s">
        <v>776</v>
      </c>
      <c r="E246" s="90" t="s">
        <v>276</v>
      </c>
      <c r="F246" s="88" t="s">
        <v>949</v>
      </c>
      <c r="G246" s="154">
        <f t="shared" si="3"/>
        <v>0</v>
      </c>
    </row>
    <row r="247" spans="1:7" ht="18.75" customHeight="1" x14ac:dyDescent="0.25">
      <c r="A247" s="89" t="s">
        <v>754</v>
      </c>
      <c r="B247" s="88" t="s">
        <v>755</v>
      </c>
      <c r="C247" s="98"/>
      <c r="D247" s="90" t="s">
        <v>777</v>
      </c>
      <c r="E247" s="90" t="s">
        <v>945</v>
      </c>
      <c r="F247" s="88" t="s">
        <v>949</v>
      </c>
      <c r="G247" s="154">
        <f t="shared" si="3"/>
        <v>0</v>
      </c>
    </row>
    <row r="248" spans="1:7" ht="18.75" customHeight="1" x14ac:dyDescent="0.25">
      <c r="A248" s="89" t="s">
        <v>756</v>
      </c>
      <c r="B248" s="88" t="s">
        <v>757</v>
      </c>
      <c r="C248" s="98"/>
      <c r="D248" s="90" t="s">
        <v>777</v>
      </c>
      <c r="E248" s="90" t="s">
        <v>945</v>
      </c>
      <c r="F248" s="88" t="s">
        <v>949</v>
      </c>
      <c r="G248" s="154">
        <f t="shared" si="3"/>
        <v>0</v>
      </c>
    </row>
    <row r="249" spans="1:7" ht="18.75" customHeight="1" x14ac:dyDescent="0.25">
      <c r="A249" s="89" t="s">
        <v>758</v>
      </c>
      <c r="B249" s="88" t="s">
        <v>759</v>
      </c>
      <c r="C249" s="98"/>
      <c r="D249" s="90" t="s">
        <v>943</v>
      </c>
      <c r="E249" s="90" t="s">
        <v>298</v>
      </c>
      <c r="F249" s="88" t="s">
        <v>949</v>
      </c>
      <c r="G249" s="154">
        <f t="shared" si="3"/>
        <v>0</v>
      </c>
    </row>
    <row r="250" spans="1:7" ht="18.75" customHeight="1" x14ac:dyDescent="0.25">
      <c r="A250" s="89" t="s">
        <v>760</v>
      </c>
      <c r="B250" s="88" t="s">
        <v>761</v>
      </c>
      <c r="C250" s="98"/>
      <c r="D250" s="90" t="s">
        <v>777</v>
      </c>
      <c r="E250" s="90" t="s">
        <v>945</v>
      </c>
      <c r="F250" s="88" t="s">
        <v>949</v>
      </c>
      <c r="G250" s="154">
        <f t="shared" si="3"/>
        <v>0</v>
      </c>
    </row>
    <row r="251" spans="1:7" ht="18.75" customHeight="1" x14ac:dyDescent="0.25">
      <c r="A251" s="89" t="s">
        <v>762</v>
      </c>
      <c r="B251" s="88" t="s">
        <v>763</v>
      </c>
      <c r="C251" s="98"/>
      <c r="D251" s="90" t="s">
        <v>776</v>
      </c>
      <c r="E251" s="90" t="s">
        <v>276</v>
      </c>
      <c r="F251" s="88" t="s">
        <v>950</v>
      </c>
      <c r="G251" s="154">
        <f t="shared" si="3"/>
        <v>1</v>
      </c>
    </row>
    <row r="252" spans="1:7" ht="18.75" customHeight="1" x14ac:dyDescent="0.25">
      <c r="A252" s="89" t="s">
        <v>764</v>
      </c>
      <c r="B252" s="88" t="s">
        <v>765</v>
      </c>
      <c r="C252" s="98"/>
      <c r="D252" s="90" t="s">
        <v>946</v>
      </c>
      <c r="E252" s="90" t="s">
        <v>295</v>
      </c>
      <c r="F252" s="88" t="s">
        <v>950</v>
      </c>
      <c r="G252" s="154">
        <f t="shared" si="3"/>
        <v>1</v>
      </c>
    </row>
  </sheetData>
  <sheetProtection sheet="1" objects="1" scenarios="1"/>
  <autoFilter ref="B2:F252"/>
  <sortState ref="A3:E256">
    <sortCondition ref="B3:B256"/>
  </sortState>
  <mergeCells count="1">
    <mergeCell ref="B1:F1"/>
  </mergeCells>
  <conditionalFormatting sqref="C3:C252">
    <cfRule type="cellIs" dxfId="208" priority="9" operator="equal">
      <formula>0</formula>
    </cfRule>
  </conditionalFormatting>
  <conditionalFormatting sqref="B3 B9:B252 F5:F252">
    <cfRule type="expression" dxfId="207" priority="8">
      <formula>C3=1</formula>
    </cfRule>
  </conditionalFormatting>
  <conditionalFormatting sqref="B4:B8">
    <cfRule type="expression" dxfId="206" priority="7">
      <formula>C4=1</formula>
    </cfRule>
  </conditionalFormatting>
  <conditionalFormatting sqref="D3:E9">
    <cfRule type="expression" dxfId="205" priority="6">
      <formula>E3=1</formula>
    </cfRule>
  </conditionalFormatting>
  <conditionalFormatting sqref="F3">
    <cfRule type="expression" dxfId="204" priority="4">
      <formula>G3=1</formula>
    </cfRule>
  </conditionalFormatting>
  <conditionalFormatting sqref="F2:F1048576">
    <cfRule type="cellIs" dxfId="203" priority="3" operator="equal">
      <formula>"FRAGILES"</formula>
    </cfRule>
  </conditionalFormatting>
  <dataValidations count="1">
    <dataValidation type="list" allowBlank="1" showInputMessage="1" showErrorMessage="1" sqref="C3:C252">
      <formula1>$I$1:$I$1</formula1>
    </dataValidation>
  </dataValidations>
  <hyperlinks>
    <hyperlink ref="G1" location="'Page de garde'!Zone_d_impression" tooltip="Accueil" display="Page 1"/>
    <hyperlink ref="H1" location="Objectifs!Zone_d_impression" tooltip="Objectifs" display="Suivant"/>
  </hyperlink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X1331"/>
  <sheetViews>
    <sheetView showGridLines="0" showRowColHeaders="0" zoomScale="95" zoomScaleNormal="95" workbookViewId="0">
      <pane ySplit="3" topLeftCell="A4" activePane="bottomLeft" state="frozen"/>
      <selection pane="bottomLeft" activeCell="D1" sqref="D1:AM3"/>
    </sheetView>
  </sheetViews>
  <sheetFormatPr baseColWidth="10" defaultColWidth="2.7109375" defaultRowHeight="12" customHeight="1" x14ac:dyDescent="0.25"/>
  <cols>
    <col min="48" max="48" width="4" customWidth="1"/>
    <col min="49" max="60" width="0" style="113" hidden="1" customWidth="1"/>
    <col min="61" max="61" width="2.7109375" style="91"/>
    <col min="62" max="414" width="2.7109375" style="81"/>
  </cols>
  <sheetData>
    <row r="1" spans="1:56" ht="12" customHeight="1" thickTop="1" x14ac:dyDescent="0.25">
      <c r="A1" s="411"/>
      <c r="B1" s="411"/>
      <c r="C1" s="411"/>
      <c r="D1" s="412" t="str">
        <f>'Page de garde'!D1:AM3</f>
        <v>Appel à projets commun 2022</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637" t="s">
        <v>239</v>
      </c>
      <c r="AO1" s="638"/>
      <c r="AP1" s="638"/>
      <c r="AQ1" s="638"/>
      <c r="AR1" s="638"/>
      <c r="AS1" s="638"/>
      <c r="AT1" s="638"/>
      <c r="AU1" s="638"/>
      <c r="AV1" s="639"/>
    </row>
    <row r="2" spans="1:56" ht="12" customHeight="1" x14ac:dyDescent="0.25">
      <c r="A2" s="411"/>
      <c r="B2" s="411"/>
      <c r="C2" s="411"/>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640"/>
      <c r="AO2" s="464"/>
      <c r="AP2" s="464"/>
      <c r="AQ2" s="464"/>
      <c r="AR2" s="464"/>
      <c r="AS2" s="464"/>
      <c r="AT2" s="464"/>
      <c r="AU2" s="464"/>
      <c r="AV2" s="641"/>
    </row>
    <row r="3" spans="1:56" ht="12" customHeight="1" thickBot="1" x14ac:dyDescent="0.3">
      <c r="A3" s="411"/>
      <c r="B3" s="411"/>
      <c r="C3" s="411"/>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642"/>
      <c r="AO3" s="643"/>
      <c r="AP3" s="643"/>
      <c r="AQ3" s="643"/>
      <c r="AR3" s="643"/>
      <c r="AS3" s="643"/>
      <c r="AT3" s="643"/>
      <c r="AU3" s="643"/>
      <c r="AV3" s="644"/>
    </row>
    <row r="4" spans="1:56" ht="12" customHeight="1" thickTop="1" x14ac:dyDescent="0.25"/>
    <row r="5" spans="1:56" ht="12" customHeight="1" x14ac:dyDescent="0.25">
      <c r="A5" s="413" t="s">
        <v>165</v>
      </c>
      <c r="B5" s="413"/>
      <c r="C5" s="413"/>
      <c r="D5" s="413"/>
      <c r="E5" s="413"/>
      <c r="F5" s="413"/>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c r="AR5" s="413"/>
      <c r="AS5" s="413"/>
      <c r="AT5" s="413"/>
      <c r="AU5" s="413"/>
      <c r="AV5" s="413"/>
    </row>
    <row r="6" spans="1:56" ht="12" customHeight="1" x14ac:dyDescent="0.25">
      <c r="A6" s="413"/>
      <c r="B6" s="413"/>
      <c r="C6" s="413"/>
      <c r="D6" s="413"/>
      <c r="E6" s="413"/>
      <c r="F6" s="413"/>
      <c r="G6" s="413"/>
      <c r="H6" s="413"/>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row>
    <row r="7" spans="1:56" ht="12" customHeight="1" thickBot="1" x14ac:dyDescent="0.3">
      <c r="A7" s="413"/>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row>
    <row r="8" spans="1:56" ht="12" customHeight="1" x14ac:dyDescent="0.25">
      <c r="B8" s="611" t="str">
        <f>CONCATENATE(Identification!B10)</f>
        <v/>
      </c>
      <c r="C8" s="612"/>
      <c r="D8" s="612"/>
      <c r="E8" s="612"/>
      <c r="F8" s="612"/>
      <c r="G8" s="612"/>
      <c r="H8" s="612"/>
      <c r="I8" s="612"/>
      <c r="J8" s="612"/>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3"/>
    </row>
    <row r="9" spans="1:56" ht="12" customHeight="1" x14ac:dyDescent="0.25">
      <c r="B9" s="614"/>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c r="AT9" s="615"/>
      <c r="AU9" s="616"/>
    </row>
    <row r="10" spans="1:56" ht="12" customHeight="1" x14ac:dyDescent="0.25">
      <c r="B10" s="614"/>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c r="AT10" s="615"/>
      <c r="AU10" s="616"/>
    </row>
    <row r="11" spans="1:56" ht="12" customHeight="1" x14ac:dyDescent="0.25">
      <c r="B11" s="614"/>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5"/>
      <c r="AM11" s="615"/>
      <c r="AN11" s="615"/>
      <c r="AO11" s="615"/>
      <c r="AP11" s="615"/>
      <c r="AQ11" s="615"/>
      <c r="AR11" s="615"/>
      <c r="AS11" s="615"/>
      <c r="AT11" s="615"/>
      <c r="AU11" s="616"/>
    </row>
    <row r="12" spans="1:56" ht="12" customHeight="1" thickBot="1" x14ac:dyDescent="0.3">
      <c r="B12" s="617"/>
      <c r="C12" s="618"/>
      <c r="D12" s="618"/>
      <c r="E12" s="618"/>
      <c r="F12" s="618"/>
      <c r="G12" s="618"/>
      <c r="H12" s="618"/>
      <c r="I12" s="618"/>
      <c r="J12" s="618"/>
      <c r="K12" s="618"/>
      <c r="L12" s="618"/>
      <c r="M12" s="618"/>
      <c r="N12" s="618"/>
      <c r="O12" s="618"/>
      <c r="P12" s="618"/>
      <c r="Q12" s="618"/>
      <c r="R12" s="618"/>
      <c r="S12" s="618"/>
      <c r="T12" s="618"/>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c r="AT12" s="618"/>
      <c r="AU12" s="619"/>
    </row>
    <row r="13" spans="1:56" ht="12" customHeight="1" thickBot="1" x14ac:dyDescent="0.3"/>
    <row r="14" spans="1:56" ht="12" customHeight="1" x14ac:dyDescent="0.25">
      <c r="D14" s="412" t="s">
        <v>66</v>
      </c>
      <c r="E14" s="412"/>
      <c r="F14" s="412"/>
      <c r="G14" s="412"/>
      <c r="H14" s="412"/>
      <c r="I14" s="412"/>
      <c r="J14" s="412"/>
      <c r="K14" s="412"/>
      <c r="L14" s="412"/>
      <c r="M14" s="71"/>
      <c r="N14" s="71"/>
      <c r="O14" s="71"/>
      <c r="P14" s="71"/>
      <c r="Q14" s="71"/>
      <c r="R14" s="71"/>
      <c r="S14" s="645" t="s">
        <v>67</v>
      </c>
      <c r="T14" s="646"/>
      <c r="U14" s="646"/>
      <c r="V14" s="646"/>
      <c r="W14" s="646"/>
      <c r="X14" s="647"/>
      <c r="Y14" s="71"/>
      <c r="Z14" s="536"/>
      <c r="AA14" s="536"/>
      <c r="AB14" s="71"/>
      <c r="AC14" s="645" t="s">
        <v>69</v>
      </c>
      <c r="AD14" s="646"/>
      <c r="AE14" s="646"/>
      <c r="AF14" s="646"/>
      <c r="AG14" s="646"/>
      <c r="AH14" s="647"/>
      <c r="AI14" s="71"/>
      <c r="AJ14" s="536"/>
      <c r="AK14" s="536"/>
      <c r="AL14" s="71"/>
      <c r="AM14" s="645" t="s">
        <v>68</v>
      </c>
      <c r="AN14" s="646"/>
      <c r="AO14" s="646"/>
      <c r="AP14" s="646"/>
      <c r="AQ14" s="646"/>
      <c r="AR14" s="647"/>
      <c r="AS14" s="71"/>
      <c r="AT14" s="536"/>
      <c r="AU14" s="536"/>
      <c r="AX14" s="659" t="e">
        <f>VLOOKUP(Z14,Liste!$A:$B,2,FALSE)</f>
        <v>#N/A</v>
      </c>
      <c r="AY14" s="659"/>
      <c r="AZ14" s="659" t="e">
        <f>VLOOKUP(AJ14,Liste!$A:$B,2,FALSE)</f>
        <v>#N/A</v>
      </c>
      <c r="BA14" s="659"/>
      <c r="BB14" s="659" t="e">
        <f>VLOOKUP(AT14,Liste!$A:$B,2,FALSE)</f>
        <v>#N/A</v>
      </c>
      <c r="BC14" s="659"/>
      <c r="BD14" s="114"/>
    </row>
    <row r="15" spans="1:56" ht="12" customHeight="1" thickBot="1" x14ac:dyDescent="0.3">
      <c r="D15" s="412"/>
      <c r="E15" s="412"/>
      <c r="F15" s="412"/>
      <c r="G15" s="412"/>
      <c r="H15" s="412"/>
      <c r="I15" s="412"/>
      <c r="J15" s="412"/>
      <c r="K15" s="412"/>
      <c r="L15" s="412"/>
      <c r="M15" s="71"/>
      <c r="N15" s="71"/>
      <c r="O15" s="71"/>
      <c r="P15" s="71"/>
      <c r="Q15" s="71"/>
      <c r="R15" s="71"/>
      <c r="S15" s="648"/>
      <c r="T15" s="649"/>
      <c r="U15" s="649"/>
      <c r="V15" s="649"/>
      <c r="W15" s="649"/>
      <c r="X15" s="650"/>
      <c r="Y15" s="71"/>
      <c r="Z15" s="536"/>
      <c r="AA15" s="536"/>
      <c r="AB15" s="71"/>
      <c r="AC15" s="648"/>
      <c r="AD15" s="649"/>
      <c r="AE15" s="649"/>
      <c r="AF15" s="649"/>
      <c r="AG15" s="649"/>
      <c r="AH15" s="650"/>
      <c r="AI15" s="71"/>
      <c r="AJ15" s="536"/>
      <c r="AK15" s="536"/>
      <c r="AL15" s="71"/>
      <c r="AM15" s="648"/>
      <c r="AN15" s="649"/>
      <c r="AO15" s="649"/>
      <c r="AP15" s="649"/>
      <c r="AQ15" s="649"/>
      <c r="AR15" s="650"/>
      <c r="AS15" s="71"/>
      <c r="AT15" s="536"/>
      <c r="AU15" s="536"/>
      <c r="AX15" s="659"/>
      <c r="AY15" s="659"/>
      <c r="AZ15" s="659"/>
      <c r="BA15" s="659"/>
      <c r="BB15" s="659"/>
      <c r="BC15" s="659"/>
      <c r="BD15" s="114"/>
    </row>
    <row r="17" spans="1:58" ht="12" customHeight="1" thickBot="1" x14ac:dyDescent="0.3"/>
    <row r="18" spans="1:58" ht="12" customHeight="1" x14ac:dyDescent="0.25">
      <c r="D18" s="412" t="s">
        <v>195</v>
      </c>
      <c r="E18" s="412"/>
      <c r="F18" s="412"/>
      <c r="G18" s="412"/>
      <c r="H18" s="412"/>
      <c r="I18" s="412"/>
      <c r="J18" s="412"/>
      <c r="K18" s="412"/>
      <c r="L18" s="412"/>
      <c r="M18" s="71"/>
      <c r="N18" s="71"/>
      <c r="O18" s="71"/>
      <c r="P18" s="71"/>
      <c r="Q18" s="71"/>
      <c r="R18" s="71"/>
      <c r="S18" s="645" t="s">
        <v>26</v>
      </c>
      <c r="T18" s="646"/>
      <c r="U18" s="646"/>
      <c r="V18" s="646"/>
      <c r="W18" s="646"/>
      <c r="X18" s="647"/>
      <c r="Y18" s="71"/>
      <c r="Z18" s="536"/>
      <c r="AA18" s="536"/>
      <c r="AB18" s="71"/>
      <c r="AC18" s="645" t="s">
        <v>27</v>
      </c>
      <c r="AD18" s="646"/>
      <c r="AE18" s="646"/>
      <c r="AF18" s="646"/>
      <c r="AG18" s="646"/>
      <c r="AH18" s="647"/>
      <c r="AI18" s="71"/>
      <c r="AJ18" s="536"/>
      <c r="AK18" s="536"/>
      <c r="AL18" s="71"/>
      <c r="AM18" s="645" t="s">
        <v>812</v>
      </c>
      <c r="AN18" s="646"/>
      <c r="AO18" s="646"/>
      <c r="AP18" s="646"/>
      <c r="AQ18" s="646"/>
      <c r="AR18" s="647"/>
      <c r="AS18" s="71"/>
      <c r="AT18" s="536"/>
      <c r="AU18" s="536"/>
      <c r="AX18" s="659" t="e">
        <f>VLOOKUP(Z18,Liste!$A:$B,2,FALSE)</f>
        <v>#N/A</v>
      </c>
      <c r="AY18" s="659"/>
      <c r="AZ18" s="659" t="e">
        <f>VLOOKUP(AJ18,Liste!$A:$B,2,FALSE)</f>
        <v>#N/A</v>
      </c>
      <c r="BA18" s="659"/>
      <c r="BB18" s="659" t="e">
        <f>VLOOKUP(AT18,Liste!$A:$B,2,FALSE)</f>
        <v>#N/A</v>
      </c>
      <c r="BC18" s="659"/>
      <c r="BD18" s="114"/>
    </row>
    <row r="19" spans="1:58" ht="12" customHeight="1" thickBot="1" x14ac:dyDescent="0.3">
      <c r="D19" s="412"/>
      <c r="E19" s="412"/>
      <c r="F19" s="412"/>
      <c r="G19" s="412"/>
      <c r="H19" s="412"/>
      <c r="I19" s="412"/>
      <c r="J19" s="412"/>
      <c r="K19" s="412"/>
      <c r="L19" s="412"/>
      <c r="M19" s="71"/>
      <c r="N19" s="71"/>
      <c r="O19" s="71"/>
      <c r="P19" s="71"/>
      <c r="Q19" s="71"/>
      <c r="R19" s="71"/>
      <c r="S19" s="648"/>
      <c r="T19" s="649"/>
      <c r="U19" s="649"/>
      <c r="V19" s="649"/>
      <c r="W19" s="649"/>
      <c r="X19" s="650"/>
      <c r="Y19" s="71"/>
      <c r="Z19" s="536"/>
      <c r="AA19" s="536"/>
      <c r="AB19" s="71"/>
      <c r="AC19" s="648"/>
      <c r="AD19" s="649"/>
      <c r="AE19" s="649"/>
      <c r="AF19" s="649"/>
      <c r="AG19" s="649"/>
      <c r="AH19" s="650"/>
      <c r="AI19" s="71"/>
      <c r="AJ19" s="536"/>
      <c r="AK19" s="536"/>
      <c r="AL19" s="71"/>
      <c r="AM19" s="648"/>
      <c r="AN19" s="649"/>
      <c r="AO19" s="649"/>
      <c r="AP19" s="649"/>
      <c r="AQ19" s="649"/>
      <c r="AR19" s="650"/>
      <c r="AS19" s="71"/>
      <c r="AT19" s="536"/>
      <c r="AU19" s="536"/>
      <c r="AX19" s="659"/>
      <c r="AY19" s="659"/>
      <c r="AZ19" s="659"/>
      <c r="BA19" s="659"/>
      <c r="BB19" s="659"/>
      <c r="BC19" s="659"/>
      <c r="BD19" s="114"/>
    </row>
    <row r="20" spans="1:58" ht="12" customHeight="1" x14ac:dyDescent="0.25">
      <c r="D20" s="112"/>
      <c r="E20" s="112"/>
      <c r="F20" s="112"/>
      <c r="G20" s="112"/>
      <c r="H20" s="112"/>
      <c r="I20" s="112"/>
      <c r="J20" s="112"/>
      <c r="K20" s="112"/>
      <c r="L20" s="112"/>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X20" s="115"/>
      <c r="AY20" s="115"/>
      <c r="AZ20" s="115"/>
      <c r="BA20" s="115"/>
      <c r="BB20" s="115"/>
      <c r="BC20" s="115"/>
      <c r="BD20" s="114"/>
    </row>
    <row r="21" spans="1:58" ht="12" customHeight="1" thickBot="1" x14ac:dyDescent="0.3">
      <c r="L21" s="112"/>
      <c r="AB21" s="71"/>
      <c r="AC21" s="71"/>
      <c r="AD21" s="71"/>
      <c r="AE21" s="71"/>
      <c r="AF21" s="71"/>
      <c r="AG21" s="71"/>
      <c r="AH21" s="71"/>
      <c r="AI21" s="71"/>
      <c r="AJ21" s="71"/>
      <c r="AK21" s="71"/>
      <c r="AL21" s="71"/>
      <c r="AV21" s="71"/>
      <c r="AX21" s="153"/>
      <c r="AY21" s="153"/>
      <c r="AZ21" s="115"/>
      <c r="BA21" s="153"/>
      <c r="BB21" s="153"/>
      <c r="BC21" s="115"/>
      <c r="BD21" s="114"/>
    </row>
    <row r="22" spans="1:58" ht="12" customHeight="1" x14ac:dyDescent="0.25">
      <c r="P22" s="71"/>
      <c r="S22" s="645" t="s">
        <v>811</v>
      </c>
      <c r="T22" s="646"/>
      <c r="U22" s="646"/>
      <c r="V22" s="646"/>
      <c r="W22" s="646"/>
      <c r="X22" s="647"/>
      <c r="Y22" s="71"/>
      <c r="Z22" s="536"/>
      <c r="AA22" s="536"/>
      <c r="AC22" s="660" t="s">
        <v>196</v>
      </c>
      <c r="AD22" s="661"/>
      <c r="AE22" s="661"/>
      <c r="AF22" s="661"/>
      <c r="AG22" s="661"/>
      <c r="AH22" s="661"/>
      <c r="AI22" s="661"/>
      <c r="AJ22" s="661"/>
      <c r="AK22" s="661"/>
      <c r="AL22" s="661"/>
      <c r="AM22" s="661"/>
      <c r="AN22" s="661"/>
      <c r="AO22" s="661"/>
      <c r="AP22" s="661"/>
      <c r="AQ22" s="661"/>
      <c r="AR22" s="662"/>
      <c r="AT22" s="536"/>
      <c r="AU22" s="536"/>
      <c r="AV22" s="71"/>
      <c r="AX22" s="659" t="e">
        <f>VLOOKUP(Z22,Liste!$A:$B,2,FALSE)</f>
        <v>#N/A</v>
      </c>
      <c r="AY22" s="659"/>
      <c r="AZ22" s="115"/>
      <c r="BA22" s="153"/>
      <c r="BB22" s="659" t="e">
        <f>VLOOKUP(AT22,Liste!$A:$B,2,FALSE)</f>
        <v>#N/A</v>
      </c>
      <c r="BC22" s="659"/>
      <c r="BD22" s="114"/>
    </row>
    <row r="23" spans="1:58" ht="12" customHeight="1" thickBot="1" x14ac:dyDescent="0.3">
      <c r="S23" s="648"/>
      <c r="T23" s="649"/>
      <c r="U23" s="649"/>
      <c r="V23" s="649"/>
      <c r="W23" s="649"/>
      <c r="X23" s="650"/>
      <c r="Y23" s="71"/>
      <c r="Z23" s="536"/>
      <c r="AA23" s="536"/>
      <c r="AC23" s="663"/>
      <c r="AD23" s="664"/>
      <c r="AE23" s="664"/>
      <c r="AF23" s="664"/>
      <c r="AG23" s="664"/>
      <c r="AH23" s="664"/>
      <c r="AI23" s="664"/>
      <c r="AJ23" s="664"/>
      <c r="AK23" s="664"/>
      <c r="AL23" s="664"/>
      <c r="AM23" s="664"/>
      <c r="AN23" s="664"/>
      <c r="AO23" s="664"/>
      <c r="AP23" s="664"/>
      <c r="AQ23" s="664"/>
      <c r="AR23" s="665"/>
      <c r="AT23" s="536"/>
      <c r="AU23" s="536"/>
      <c r="AX23" s="659"/>
      <c r="AY23" s="659"/>
      <c r="BA23" s="153"/>
      <c r="BB23" s="659"/>
      <c r="BC23" s="659"/>
    </row>
    <row r="24" spans="1:58" ht="12" customHeight="1" x14ac:dyDescent="0.25">
      <c r="AZ24" s="659"/>
      <c r="BA24" s="659"/>
    </row>
    <row r="25" spans="1:58" ht="12" customHeight="1" x14ac:dyDescent="0.25">
      <c r="AZ25" s="659"/>
      <c r="BA25" s="659"/>
    </row>
    <row r="26" spans="1:58" ht="12" customHeight="1" x14ac:dyDescent="0.25">
      <c r="AZ26" s="115"/>
      <c r="BA26" s="115"/>
    </row>
    <row r="27" spans="1:58" ht="12" customHeight="1" thickBot="1" x14ac:dyDescent="0.3">
      <c r="AZ27" s="115"/>
      <c r="BA27" s="115"/>
    </row>
    <row r="28" spans="1:58" ht="12" customHeight="1" x14ac:dyDescent="0.25">
      <c r="D28" s="412" t="s">
        <v>197</v>
      </c>
      <c r="E28" s="412"/>
      <c r="F28" s="412"/>
      <c r="G28" s="412"/>
      <c r="H28" s="412"/>
      <c r="I28" s="412"/>
      <c r="J28" s="412"/>
      <c r="K28" s="412"/>
      <c r="L28" s="412"/>
      <c r="M28" s="412"/>
      <c r="N28" s="412"/>
      <c r="O28" s="412"/>
      <c r="P28" s="412"/>
      <c r="Q28" s="71"/>
      <c r="R28" s="71"/>
      <c r="U28" s="645" t="s">
        <v>198</v>
      </c>
      <c r="V28" s="646"/>
      <c r="W28" s="646"/>
      <c r="X28" s="646"/>
      <c r="Y28" s="646"/>
      <c r="Z28" s="647"/>
      <c r="AB28" s="651"/>
      <c r="AC28" s="652"/>
      <c r="AD28" s="652"/>
      <c r="AE28" s="652"/>
      <c r="AF28" s="652"/>
      <c r="AG28" s="653"/>
      <c r="AJ28" s="157"/>
      <c r="AK28" s="157"/>
      <c r="AL28" s="157"/>
      <c r="AM28" s="157"/>
      <c r="AN28" s="157"/>
      <c r="AO28" s="157"/>
      <c r="AP28" s="157"/>
      <c r="AQ28" s="157"/>
      <c r="AR28" s="157"/>
      <c r="AS28" s="157"/>
      <c r="AT28" s="157"/>
      <c r="AU28" s="157"/>
      <c r="AX28" s="666">
        <f>AB28</f>
        <v>0</v>
      </c>
      <c r="AY28" s="666"/>
      <c r="AZ28" s="666"/>
      <c r="BA28" s="666">
        <f>AP28</f>
        <v>0</v>
      </c>
      <c r="BB28" s="666"/>
      <c r="BC28" s="666"/>
      <c r="BD28" s="666">
        <f>AT28</f>
        <v>0</v>
      </c>
      <c r="BE28" s="666"/>
      <c r="BF28" s="666"/>
    </row>
    <row r="29" spans="1:58" ht="12" customHeight="1" thickBot="1" x14ac:dyDescent="0.3">
      <c r="D29" s="412"/>
      <c r="E29" s="412"/>
      <c r="F29" s="412"/>
      <c r="G29" s="412"/>
      <c r="H29" s="412"/>
      <c r="I29" s="412"/>
      <c r="J29" s="412"/>
      <c r="K29" s="412"/>
      <c r="L29" s="412"/>
      <c r="M29" s="412"/>
      <c r="N29" s="412"/>
      <c r="O29" s="412"/>
      <c r="P29" s="412"/>
      <c r="Q29" s="71"/>
      <c r="R29" s="71"/>
      <c r="U29" s="648"/>
      <c r="V29" s="649"/>
      <c r="W29" s="649"/>
      <c r="X29" s="649"/>
      <c r="Y29" s="649"/>
      <c r="Z29" s="650"/>
      <c r="AB29" s="654"/>
      <c r="AC29" s="655"/>
      <c r="AD29" s="655"/>
      <c r="AE29" s="655"/>
      <c r="AF29" s="655"/>
      <c r="AG29" s="656"/>
      <c r="AJ29" s="157"/>
      <c r="AK29" s="157"/>
      <c r="AL29" s="157"/>
      <c r="AM29" s="157"/>
      <c r="AN29" s="157"/>
      <c r="AO29" s="157"/>
      <c r="AP29" s="157"/>
      <c r="AQ29" s="157"/>
      <c r="AR29" s="157"/>
      <c r="AS29" s="157"/>
      <c r="AT29" s="157"/>
      <c r="AU29" s="157"/>
      <c r="AX29" s="666"/>
      <c r="AY29" s="666"/>
      <c r="AZ29" s="666"/>
      <c r="BA29" s="666"/>
      <c r="BB29" s="666"/>
      <c r="BC29" s="666"/>
      <c r="BD29" s="666"/>
      <c r="BE29" s="666"/>
      <c r="BF29" s="666"/>
    </row>
    <row r="30" spans="1:58" ht="18" customHeight="1" x14ac:dyDescent="0.25"/>
    <row r="31" spans="1:58" ht="12" customHeight="1" x14ac:dyDescent="0.25">
      <c r="A31" s="440" t="s">
        <v>199</v>
      </c>
      <c r="B31" s="440"/>
      <c r="C31" s="440"/>
      <c r="D31" s="440"/>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40"/>
      <c r="AO31" s="440"/>
      <c r="AP31" s="440"/>
      <c r="AQ31" s="440"/>
      <c r="AR31" s="440"/>
      <c r="AS31" s="440"/>
      <c r="AT31" s="440"/>
      <c r="AU31" s="440"/>
      <c r="AV31" s="440"/>
    </row>
    <row r="32" spans="1:58" ht="12" customHeight="1" thickBot="1" x14ac:dyDescent="0.3"/>
    <row r="33" spans="1:56" ht="12" customHeight="1" thickTop="1" x14ac:dyDescent="0.25">
      <c r="A33" s="411"/>
      <c r="B33" s="411"/>
      <c r="C33" s="411"/>
      <c r="D33" s="413" t="str">
        <f>$D$1</f>
        <v>Appel à projets commun 2022</v>
      </c>
      <c r="E33" s="413"/>
      <c r="F33" s="413"/>
      <c r="G33" s="413"/>
      <c r="H33" s="413"/>
      <c r="I33" s="413"/>
      <c r="J33" s="413"/>
      <c r="K33" s="413"/>
      <c r="L33" s="413"/>
      <c r="M33" s="413"/>
      <c r="N33" s="413"/>
      <c r="O33" s="413"/>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637" t="s">
        <v>239</v>
      </c>
      <c r="AO33" s="638"/>
      <c r="AP33" s="638"/>
      <c r="AQ33" s="638"/>
      <c r="AR33" s="638"/>
      <c r="AS33" s="638"/>
      <c r="AT33" s="638"/>
      <c r="AU33" s="638"/>
      <c r="AV33" s="639"/>
    </row>
    <row r="34" spans="1:56" ht="12" customHeight="1" x14ac:dyDescent="0.25">
      <c r="A34" s="411"/>
      <c r="B34" s="411"/>
      <c r="C34" s="411"/>
      <c r="D34" s="413"/>
      <c r="E34" s="413"/>
      <c r="F34" s="413"/>
      <c r="G34" s="413"/>
      <c r="H34" s="413"/>
      <c r="I34" s="413"/>
      <c r="J34" s="413"/>
      <c r="K34" s="413"/>
      <c r="L34" s="413"/>
      <c r="M34" s="413"/>
      <c r="N34" s="413"/>
      <c r="O34" s="413"/>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640"/>
      <c r="AO34" s="464"/>
      <c r="AP34" s="464"/>
      <c r="AQ34" s="464"/>
      <c r="AR34" s="464"/>
      <c r="AS34" s="464"/>
      <c r="AT34" s="464"/>
      <c r="AU34" s="464"/>
      <c r="AV34" s="641"/>
    </row>
    <row r="35" spans="1:56" ht="12" customHeight="1" thickBot="1" x14ac:dyDescent="0.3">
      <c r="A35" s="411"/>
      <c r="B35" s="411"/>
      <c r="C35" s="411"/>
      <c r="D35" s="413"/>
      <c r="E35" s="413"/>
      <c r="F35" s="413"/>
      <c r="G35" s="413"/>
      <c r="H35" s="413"/>
      <c r="I35" s="413"/>
      <c r="J35" s="413"/>
      <c r="K35" s="413"/>
      <c r="L35" s="413"/>
      <c r="M35" s="413"/>
      <c r="N35" s="413"/>
      <c r="O35" s="413"/>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642"/>
      <c r="AO35" s="643"/>
      <c r="AP35" s="643"/>
      <c r="AQ35" s="643"/>
      <c r="AR35" s="643"/>
      <c r="AS35" s="643"/>
      <c r="AT35" s="643"/>
      <c r="AU35" s="643"/>
      <c r="AV35" s="644"/>
    </row>
    <row r="36" spans="1:56" ht="12" customHeight="1" thickTop="1" x14ac:dyDescent="0.25">
      <c r="D36" s="412" t="s">
        <v>204</v>
      </c>
      <c r="E36" s="412"/>
      <c r="F36" s="412"/>
      <c r="G36" s="412"/>
      <c r="H36" s="412"/>
      <c r="I36" s="412"/>
      <c r="J36" s="412"/>
      <c r="K36" s="412"/>
      <c r="L36" s="412"/>
      <c r="M36" s="412"/>
      <c r="N36" s="412"/>
      <c r="O36" s="412"/>
      <c r="P36" s="412"/>
      <c r="Q36" s="412"/>
      <c r="R36" s="412"/>
      <c r="S36" s="412"/>
      <c r="T36" s="412"/>
      <c r="U36" s="412"/>
      <c r="V36" s="412"/>
      <c r="W36" s="412"/>
      <c r="X36" s="412"/>
      <c r="Y36" s="412"/>
      <c r="Z36" s="412"/>
      <c r="AA36" s="412"/>
      <c r="AB36" s="412"/>
      <c r="AC36" s="412"/>
      <c r="AD36" s="412"/>
      <c r="AE36" s="412"/>
      <c r="AF36" s="412"/>
      <c r="AG36" s="412"/>
      <c r="AH36" s="412"/>
      <c r="AI36" s="412"/>
      <c r="AJ36" s="412"/>
      <c r="AK36" s="412"/>
      <c r="AL36" s="412"/>
      <c r="AM36" s="412"/>
      <c r="AN36" s="412"/>
      <c r="AO36" s="412"/>
      <c r="AP36" s="412"/>
      <c r="AQ36" s="412"/>
      <c r="AR36" s="412"/>
      <c r="AS36" s="412"/>
      <c r="AT36" s="412"/>
      <c r="AU36" s="412"/>
      <c r="AV36" s="412"/>
      <c r="AW36" s="114"/>
      <c r="AX36" s="114"/>
      <c r="AY36" s="114"/>
      <c r="AZ36" s="114"/>
      <c r="BA36" s="114"/>
      <c r="BB36" s="114"/>
      <c r="BC36" s="114"/>
      <c r="BD36" s="114"/>
    </row>
    <row r="37" spans="1:56" ht="12" customHeight="1" x14ac:dyDescent="0.25">
      <c r="D37" s="412"/>
      <c r="E37" s="412"/>
      <c r="F37" s="412"/>
      <c r="G37" s="412"/>
      <c r="H37" s="412"/>
      <c r="I37" s="412"/>
      <c r="J37" s="412"/>
      <c r="K37" s="412"/>
      <c r="L37" s="412"/>
      <c r="M37" s="412"/>
      <c r="N37" s="412"/>
      <c r="O37" s="412"/>
      <c r="P37" s="412"/>
      <c r="Q37" s="412"/>
      <c r="R37" s="412"/>
      <c r="S37" s="412"/>
      <c r="T37" s="412"/>
      <c r="U37" s="412"/>
      <c r="V37" s="412"/>
      <c r="W37" s="412"/>
      <c r="X37" s="412"/>
      <c r="Y37" s="412"/>
      <c r="Z37" s="412"/>
      <c r="AA37" s="412"/>
      <c r="AB37" s="412"/>
      <c r="AC37" s="412"/>
      <c r="AD37" s="412"/>
      <c r="AE37" s="412"/>
      <c r="AF37" s="412"/>
      <c r="AG37" s="412"/>
      <c r="AH37" s="412"/>
      <c r="AI37" s="412"/>
      <c r="AJ37" s="412"/>
      <c r="AK37" s="412"/>
      <c r="AL37" s="412"/>
      <c r="AM37" s="412"/>
      <c r="AN37" s="412"/>
      <c r="AO37" s="412"/>
      <c r="AP37" s="412"/>
      <c r="AQ37" s="412"/>
      <c r="AR37" s="412"/>
      <c r="AS37" s="412"/>
      <c r="AT37" s="412"/>
      <c r="AU37" s="412"/>
      <c r="AV37" s="412"/>
      <c r="AW37" s="114"/>
      <c r="AX37" s="114"/>
      <c r="AY37" s="114"/>
      <c r="AZ37" s="114"/>
      <c r="BA37" s="114"/>
      <c r="BB37" s="114"/>
      <c r="BC37" s="114"/>
      <c r="BD37" s="114"/>
    </row>
    <row r="38" spans="1:56" ht="10.9" customHeight="1" x14ac:dyDescent="0.25">
      <c r="B38" s="657" t="str">
        <f>IF(D38=0,"",1)</f>
        <v/>
      </c>
      <c r="C38" s="658"/>
      <c r="D38" s="631"/>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c r="AL38" s="632"/>
      <c r="AM38" s="632"/>
      <c r="AN38" s="632"/>
      <c r="AO38" s="632"/>
      <c r="AP38" s="632"/>
      <c r="AQ38" s="632"/>
      <c r="AR38" s="632"/>
      <c r="AS38" s="632"/>
      <c r="AT38" s="632"/>
      <c r="AU38" s="633"/>
    </row>
    <row r="39" spans="1:56" ht="10.9" customHeight="1" x14ac:dyDescent="0.25">
      <c r="B39" s="657"/>
      <c r="C39" s="658"/>
      <c r="D39" s="634"/>
      <c r="E39" s="635"/>
      <c r="F39" s="635"/>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c r="AN39" s="635"/>
      <c r="AO39" s="635"/>
      <c r="AP39" s="635"/>
      <c r="AQ39" s="635"/>
      <c r="AR39" s="635"/>
      <c r="AS39" s="635"/>
      <c r="AT39" s="635"/>
      <c r="AU39" s="636"/>
    </row>
    <row r="40" spans="1:56" ht="10.9" customHeight="1" x14ac:dyDescent="0.25">
      <c r="B40" s="657" t="str">
        <f>IF(D40=0,"",B38+1)</f>
        <v/>
      </c>
      <c r="C40" s="658"/>
      <c r="D40" s="631"/>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3"/>
    </row>
    <row r="41" spans="1:56" ht="10.9" customHeight="1" x14ac:dyDescent="0.25">
      <c r="B41" s="657"/>
      <c r="C41" s="658"/>
      <c r="D41" s="634"/>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c r="AQ41" s="635"/>
      <c r="AR41" s="635"/>
      <c r="AS41" s="635"/>
      <c r="AT41" s="635"/>
      <c r="AU41" s="636"/>
    </row>
    <row r="42" spans="1:56" ht="10.9" customHeight="1" x14ac:dyDescent="0.25">
      <c r="B42" s="657" t="str">
        <f t="shared" ref="B42" si="0">IF(D42=0,"",B40+1)</f>
        <v/>
      </c>
      <c r="C42" s="658"/>
      <c r="D42" s="631"/>
      <c r="E42" s="632"/>
      <c r="F42" s="632"/>
      <c r="G42" s="632"/>
      <c r="H42" s="632"/>
      <c r="I42" s="632"/>
      <c r="J42" s="632"/>
      <c r="K42" s="632"/>
      <c r="L42" s="632"/>
      <c r="M42" s="632"/>
      <c r="N42" s="632"/>
      <c r="O42" s="632"/>
      <c r="P42" s="632"/>
      <c r="Q42" s="632"/>
      <c r="R42" s="632"/>
      <c r="S42" s="632"/>
      <c r="T42" s="632"/>
      <c r="U42" s="632"/>
      <c r="V42" s="632"/>
      <c r="W42" s="632"/>
      <c r="X42" s="632"/>
      <c r="Y42" s="632"/>
      <c r="Z42" s="632"/>
      <c r="AA42" s="632"/>
      <c r="AB42" s="632"/>
      <c r="AC42" s="632"/>
      <c r="AD42" s="632"/>
      <c r="AE42" s="632"/>
      <c r="AF42" s="632"/>
      <c r="AG42" s="632"/>
      <c r="AH42" s="632"/>
      <c r="AI42" s="632"/>
      <c r="AJ42" s="632"/>
      <c r="AK42" s="632"/>
      <c r="AL42" s="632"/>
      <c r="AM42" s="632"/>
      <c r="AN42" s="632"/>
      <c r="AO42" s="632"/>
      <c r="AP42" s="632"/>
      <c r="AQ42" s="632"/>
      <c r="AR42" s="632"/>
      <c r="AS42" s="632"/>
      <c r="AT42" s="632"/>
      <c r="AU42" s="633"/>
    </row>
    <row r="43" spans="1:56" ht="10.9" customHeight="1" x14ac:dyDescent="0.25">
      <c r="B43" s="657"/>
      <c r="C43" s="658"/>
      <c r="D43" s="634"/>
      <c r="E43" s="635"/>
      <c r="F43" s="635"/>
      <c r="G43" s="635"/>
      <c r="H43" s="635"/>
      <c r="I43" s="635"/>
      <c r="J43" s="635"/>
      <c r="K43" s="635"/>
      <c r="L43" s="635"/>
      <c r="M43" s="635"/>
      <c r="N43" s="635"/>
      <c r="O43" s="635"/>
      <c r="P43" s="635"/>
      <c r="Q43" s="635"/>
      <c r="R43" s="635"/>
      <c r="S43" s="635"/>
      <c r="T43" s="635"/>
      <c r="U43" s="635"/>
      <c r="V43" s="635"/>
      <c r="W43" s="635"/>
      <c r="X43" s="635"/>
      <c r="Y43" s="635"/>
      <c r="Z43" s="635"/>
      <c r="AA43" s="635"/>
      <c r="AB43" s="635"/>
      <c r="AC43" s="635"/>
      <c r="AD43" s="635"/>
      <c r="AE43" s="635"/>
      <c r="AF43" s="635"/>
      <c r="AG43" s="635"/>
      <c r="AH43" s="635"/>
      <c r="AI43" s="635"/>
      <c r="AJ43" s="635"/>
      <c r="AK43" s="635"/>
      <c r="AL43" s="635"/>
      <c r="AM43" s="635"/>
      <c r="AN43" s="635"/>
      <c r="AO43" s="635"/>
      <c r="AP43" s="635"/>
      <c r="AQ43" s="635"/>
      <c r="AR43" s="635"/>
      <c r="AS43" s="635"/>
      <c r="AT43" s="635"/>
      <c r="AU43" s="636"/>
    </row>
    <row r="44" spans="1:56" ht="10.9" customHeight="1" x14ac:dyDescent="0.25">
      <c r="B44" s="657" t="str">
        <f t="shared" ref="B44" si="1">IF(D44=0,"",B42+1)</f>
        <v/>
      </c>
      <c r="C44" s="658"/>
      <c r="D44" s="631"/>
      <c r="E44" s="632"/>
      <c r="F44" s="632"/>
      <c r="G44" s="632"/>
      <c r="H44" s="632"/>
      <c r="I44" s="632"/>
      <c r="J44" s="632"/>
      <c r="K44" s="632"/>
      <c r="L44" s="632"/>
      <c r="M44" s="632"/>
      <c r="N44" s="632"/>
      <c r="O44" s="632"/>
      <c r="P44" s="632"/>
      <c r="Q44" s="632"/>
      <c r="R44" s="632"/>
      <c r="S44" s="632"/>
      <c r="T44" s="632"/>
      <c r="U44" s="632"/>
      <c r="V44" s="632"/>
      <c r="W44" s="632"/>
      <c r="X44" s="632"/>
      <c r="Y44" s="632"/>
      <c r="Z44" s="632"/>
      <c r="AA44" s="632"/>
      <c r="AB44" s="632"/>
      <c r="AC44" s="632"/>
      <c r="AD44" s="632"/>
      <c r="AE44" s="632"/>
      <c r="AF44" s="632"/>
      <c r="AG44" s="632"/>
      <c r="AH44" s="632"/>
      <c r="AI44" s="632"/>
      <c r="AJ44" s="632"/>
      <c r="AK44" s="632"/>
      <c r="AL44" s="632"/>
      <c r="AM44" s="632"/>
      <c r="AN44" s="632"/>
      <c r="AO44" s="632"/>
      <c r="AP44" s="632"/>
      <c r="AQ44" s="632"/>
      <c r="AR44" s="632"/>
      <c r="AS44" s="632"/>
      <c r="AT44" s="632"/>
      <c r="AU44" s="633"/>
    </row>
    <row r="45" spans="1:56" ht="10.9" customHeight="1" x14ac:dyDescent="0.25">
      <c r="B45" s="657"/>
      <c r="C45" s="658"/>
      <c r="D45" s="634"/>
      <c r="E45" s="635"/>
      <c r="F45" s="635"/>
      <c r="G45" s="635"/>
      <c r="H45" s="635"/>
      <c r="I45" s="635"/>
      <c r="J45" s="635"/>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c r="AJ45" s="635"/>
      <c r="AK45" s="635"/>
      <c r="AL45" s="635"/>
      <c r="AM45" s="635"/>
      <c r="AN45" s="635"/>
      <c r="AO45" s="635"/>
      <c r="AP45" s="635"/>
      <c r="AQ45" s="635"/>
      <c r="AR45" s="635"/>
      <c r="AS45" s="635"/>
      <c r="AT45" s="635"/>
      <c r="AU45" s="636"/>
    </row>
    <row r="46" spans="1:56" ht="10.9" customHeight="1" x14ac:dyDescent="0.25">
      <c r="B46" s="657" t="str">
        <f t="shared" ref="B46" si="2">IF(D46=0,"",B44+1)</f>
        <v/>
      </c>
      <c r="C46" s="658"/>
      <c r="D46" s="631"/>
      <c r="E46" s="632"/>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32"/>
      <c r="AJ46" s="632"/>
      <c r="AK46" s="632"/>
      <c r="AL46" s="632"/>
      <c r="AM46" s="632"/>
      <c r="AN46" s="632"/>
      <c r="AO46" s="632"/>
      <c r="AP46" s="632"/>
      <c r="AQ46" s="632"/>
      <c r="AR46" s="632"/>
      <c r="AS46" s="632"/>
      <c r="AT46" s="632"/>
      <c r="AU46" s="633"/>
    </row>
    <row r="47" spans="1:56" ht="10.9" customHeight="1" x14ac:dyDescent="0.25">
      <c r="B47" s="657"/>
      <c r="C47" s="658"/>
      <c r="D47" s="634"/>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c r="AJ47" s="635"/>
      <c r="AK47" s="635"/>
      <c r="AL47" s="635"/>
      <c r="AM47" s="635"/>
      <c r="AN47" s="635"/>
      <c r="AO47" s="635"/>
      <c r="AP47" s="635"/>
      <c r="AQ47" s="635"/>
      <c r="AR47" s="635"/>
      <c r="AS47" s="635"/>
      <c r="AT47" s="635"/>
      <c r="AU47" s="636"/>
    </row>
    <row r="48" spans="1:56" ht="10.9" customHeight="1" x14ac:dyDescent="0.25">
      <c r="B48" s="657" t="str">
        <f t="shared" ref="B48" si="3">IF(D48=0,"",B46+1)</f>
        <v/>
      </c>
      <c r="C48" s="658"/>
      <c r="D48" s="631"/>
      <c r="E48" s="632"/>
      <c r="F48" s="632"/>
      <c r="G48" s="632"/>
      <c r="H48" s="632"/>
      <c r="I48" s="632"/>
      <c r="J48" s="632"/>
      <c r="K48" s="632"/>
      <c r="L48" s="632"/>
      <c r="M48" s="632"/>
      <c r="N48" s="632"/>
      <c r="O48" s="632"/>
      <c r="P48" s="632"/>
      <c r="Q48" s="632"/>
      <c r="R48" s="632"/>
      <c r="S48" s="632"/>
      <c r="T48" s="632"/>
      <c r="U48" s="632"/>
      <c r="V48" s="632"/>
      <c r="W48" s="632"/>
      <c r="X48" s="632"/>
      <c r="Y48" s="632"/>
      <c r="Z48" s="632"/>
      <c r="AA48" s="632"/>
      <c r="AB48" s="632"/>
      <c r="AC48" s="632"/>
      <c r="AD48" s="632"/>
      <c r="AE48" s="632"/>
      <c r="AF48" s="632"/>
      <c r="AG48" s="632"/>
      <c r="AH48" s="632"/>
      <c r="AI48" s="632"/>
      <c r="AJ48" s="632"/>
      <c r="AK48" s="632"/>
      <c r="AL48" s="632"/>
      <c r="AM48" s="632"/>
      <c r="AN48" s="632"/>
      <c r="AO48" s="632"/>
      <c r="AP48" s="632"/>
      <c r="AQ48" s="632"/>
      <c r="AR48" s="632"/>
      <c r="AS48" s="632"/>
      <c r="AT48" s="632"/>
      <c r="AU48" s="633"/>
    </row>
    <row r="49" spans="2:56" ht="10.9" customHeight="1" x14ac:dyDescent="0.25">
      <c r="B49" s="657"/>
      <c r="C49" s="658"/>
      <c r="D49" s="634"/>
      <c r="E49" s="635"/>
      <c r="F49" s="635"/>
      <c r="G49" s="635"/>
      <c r="H49" s="635"/>
      <c r="I49" s="635"/>
      <c r="J49" s="635"/>
      <c r="K49" s="635"/>
      <c r="L49" s="635"/>
      <c r="M49" s="635"/>
      <c r="N49" s="635"/>
      <c r="O49" s="635"/>
      <c r="P49" s="635"/>
      <c r="Q49" s="635"/>
      <c r="R49" s="635"/>
      <c r="S49" s="635"/>
      <c r="T49" s="635"/>
      <c r="U49" s="635"/>
      <c r="V49" s="635"/>
      <c r="W49" s="635"/>
      <c r="X49" s="635"/>
      <c r="Y49" s="635"/>
      <c r="Z49" s="635"/>
      <c r="AA49" s="635"/>
      <c r="AB49" s="635"/>
      <c r="AC49" s="635"/>
      <c r="AD49" s="635"/>
      <c r="AE49" s="635"/>
      <c r="AF49" s="635"/>
      <c r="AG49" s="635"/>
      <c r="AH49" s="635"/>
      <c r="AI49" s="635"/>
      <c r="AJ49" s="635"/>
      <c r="AK49" s="635"/>
      <c r="AL49" s="635"/>
      <c r="AM49" s="635"/>
      <c r="AN49" s="635"/>
      <c r="AO49" s="635"/>
      <c r="AP49" s="635"/>
      <c r="AQ49" s="635"/>
      <c r="AR49" s="635"/>
      <c r="AS49" s="635"/>
      <c r="AT49" s="635"/>
      <c r="AU49" s="636"/>
    </row>
    <row r="50" spans="2:56" ht="10.9" customHeight="1" x14ac:dyDescent="0.25">
      <c r="B50" s="657" t="str">
        <f t="shared" ref="B50" si="4">IF(D50=0,"",B48+1)</f>
        <v/>
      </c>
      <c r="C50" s="658"/>
      <c r="D50" s="631"/>
      <c r="E50" s="632"/>
      <c r="F50" s="632"/>
      <c r="G50" s="632"/>
      <c r="H50" s="632"/>
      <c r="I50" s="632"/>
      <c r="J50" s="632"/>
      <c r="K50" s="632"/>
      <c r="L50" s="632"/>
      <c r="M50" s="632"/>
      <c r="N50" s="632"/>
      <c r="O50" s="632"/>
      <c r="P50" s="632"/>
      <c r="Q50" s="632"/>
      <c r="R50" s="632"/>
      <c r="S50" s="632"/>
      <c r="T50" s="632"/>
      <c r="U50" s="632"/>
      <c r="V50" s="632"/>
      <c r="W50" s="632"/>
      <c r="X50" s="632"/>
      <c r="Y50" s="632"/>
      <c r="Z50" s="632"/>
      <c r="AA50" s="632"/>
      <c r="AB50" s="632"/>
      <c r="AC50" s="632"/>
      <c r="AD50" s="632"/>
      <c r="AE50" s="632"/>
      <c r="AF50" s="632"/>
      <c r="AG50" s="632"/>
      <c r="AH50" s="632"/>
      <c r="AI50" s="632"/>
      <c r="AJ50" s="632"/>
      <c r="AK50" s="632"/>
      <c r="AL50" s="632"/>
      <c r="AM50" s="632"/>
      <c r="AN50" s="632"/>
      <c r="AO50" s="632"/>
      <c r="AP50" s="632"/>
      <c r="AQ50" s="632"/>
      <c r="AR50" s="632"/>
      <c r="AS50" s="632"/>
      <c r="AT50" s="632"/>
      <c r="AU50" s="633"/>
    </row>
    <row r="51" spans="2:56" ht="10.9" customHeight="1" x14ac:dyDescent="0.25">
      <c r="B51" s="657"/>
      <c r="C51" s="658"/>
      <c r="D51" s="634"/>
      <c r="E51" s="635"/>
      <c r="F51" s="635"/>
      <c r="G51" s="635"/>
      <c r="H51" s="635"/>
      <c r="I51" s="635"/>
      <c r="J51" s="635"/>
      <c r="K51" s="635"/>
      <c r="L51" s="635"/>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c r="AJ51" s="635"/>
      <c r="AK51" s="635"/>
      <c r="AL51" s="635"/>
      <c r="AM51" s="635"/>
      <c r="AN51" s="635"/>
      <c r="AO51" s="635"/>
      <c r="AP51" s="635"/>
      <c r="AQ51" s="635"/>
      <c r="AR51" s="635"/>
      <c r="AS51" s="635"/>
      <c r="AT51" s="635"/>
      <c r="AU51" s="636"/>
    </row>
    <row r="52" spans="2:56" ht="10.9" customHeight="1" x14ac:dyDescent="0.25">
      <c r="B52" s="657" t="str">
        <f t="shared" ref="B52" si="5">IF(D52=0,"",B50+1)</f>
        <v/>
      </c>
      <c r="C52" s="658"/>
      <c r="D52" s="631"/>
      <c r="E52" s="632"/>
      <c r="F52" s="632"/>
      <c r="G52" s="632"/>
      <c r="H52" s="632"/>
      <c r="I52" s="632"/>
      <c r="J52" s="632"/>
      <c r="K52" s="632"/>
      <c r="L52" s="632"/>
      <c r="M52" s="632"/>
      <c r="N52" s="632"/>
      <c r="O52" s="632"/>
      <c r="P52" s="632"/>
      <c r="Q52" s="632"/>
      <c r="R52" s="632"/>
      <c r="S52" s="632"/>
      <c r="T52" s="632"/>
      <c r="U52" s="632"/>
      <c r="V52" s="632"/>
      <c r="W52" s="632"/>
      <c r="X52" s="632"/>
      <c r="Y52" s="632"/>
      <c r="Z52" s="632"/>
      <c r="AA52" s="632"/>
      <c r="AB52" s="632"/>
      <c r="AC52" s="632"/>
      <c r="AD52" s="632"/>
      <c r="AE52" s="632"/>
      <c r="AF52" s="632"/>
      <c r="AG52" s="632"/>
      <c r="AH52" s="632"/>
      <c r="AI52" s="632"/>
      <c r="AJ52" s="632"/>
      <c r="AK52" s="632"/>
      <c r="AL52" s="632"/>
      <c r="AM52" s="632"/>
      <c r="AN52" s="632"/>
      <c r="AO52" s="632"/>
      <c r="AP52" s="632"/>
      <c r="AQ52" s="632"/>
      <c r="AR52" s="632"/>
      <c r="AS52" s="632"/>
      <c r="AT52" s="632"/>
      <c r="AU52" s="633"/>
    </row>
    <row r="53" spans="2:56" ht="10.9" customHeight="1" x14ac:dyDescent="0.25">
      <c r="B53" s="657"/>
      <c r="C53" s="658"/>
      <c r="D53" s="634"/>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c r="AJ53" s="635"/>
      <c r="AK53" s="635"/>
      <c r="AL53" s="635"/>
      <c r="AM53" s="635"/>
      <c r="AN53" s="635"/>
      <c r="AO53" s="635"/>
      <c r="AP53" s="635"/>
      <c r="AQ53" s="635"/>
      <c r="AR53" s="635"/>
      <c r="AS53" s="635"/>
      <c r="AT53" s="635"/>
      <c r="AU53" s="636"/>
    </row>
    <row r="54" spans="2:56" ht="12" customHeight="1" x14ac:dyDescent="0.25">
      <c r="B54" s="77"/>
      <c r="C54" s="77"/>
      <c r="D54" s="412" t="s">
        <v>205</v>
      </c>
      <c r="E54" s="412"/>
      <c r="F54" s="412"/>
      <c r="G54" s="412"/>
      <c r="H54" s="412"/>
      <c r="I54" s="412"/>
      <c r="J54" s="412"/>
      <c r="K54" s="412"/>
      <c r="L54" s="412"/>
      <c r="M54" s="412"/>
      <c r="N54" s="412"/>
      <c r="O54" s="412"/>
      <c r="P54" s="412"/>
      <c r="Q54" s="412"/>
      <c r="R54" s="412"/>
      <c r="S54" s="412"/>
      <c r="T54" s="412"/>
      <c r="U54" s="412"/>
      <c r="V54" s="412"/>
      <c r="W54" s="412"/>
      <c r="X54" s="412"/>
      <c r="Y54" s="412"/>
      <c r="Z54" s="412"/>
      <c r="AA54" s="412"/>
      <c r="AB54" s="412"/>
      <c r="AC54" s="412"/>
      <c r="AD54" s="412"/>
      <c r="AE54" s="412"/>
      <c r="AF54" s="412"/>
      <c r="AG54" s="412"/>
      <c r="AH54" s="412"/>
      <c r="AI54" s="412"/>
      <c r="AJ54" s="412"/>
      <c r="AK54" s="412"/>
      <c r="AL54" s="412"/>
      <c r="AM54" s="412"/>
      <c r="AN54" s="412"/>
      <c r="AO54" s="412"/>
      <c r="AP54" s="412"/>
      <c r="AQ54" s="412"/>
      <c r="AR54" s="412"/>
      <c r="AS54" s="412"/>
      <c r="AT54" s="412"/>
      <c r="AU54" s="412"/>
      <c r="AV54" s="412"/>
      <c r="AW54" s="114"/>
      <c r="AX54" s="114"/>
      <c r="AY54" s="114"/>
      <c r="AZ54" s="114"/>
      <c r="BA54" s="114"/>
      <c r="BB54" s="114"/>
      <c r="BC54" s="114"/>
      <c r="BD54" s="114"/>
    </row>
    <row r="55" spans="2:56" ht="12" customHeight="1" x14ac:dyDescent="0.25">
      <c r="B55" s="77"/>
      <c r="C55" s="77"/>
      <c r="D55" s="412"/>
      <c r="E55" s="412"/>
      <c r="F55" s="412"/>
      <c r="G55" s="412"/>
      <c r="H55" s="412"/>
      <c r="I55" s="412"/>
      <c r="J55" s="412"/>
      <c r="K55" s="412"/>
      <c r="L55" s="412"/>
      <c r="M55" s="412"/>
      <c r="N55" s="412"/>
      <c r="O55" s="412"/>
      <c r="P55" s="412"/>
      <c r="Q55" s="412"/>
      <c r="R55" s="412"/>
      <c r="S55" s="412"/>
      <c r="T55" s="412"/>
      <c r="U55" s="412"/>
      <c r="V55" s="412"/>
      <c r="W55" s="412"/>
      <c r="X55" s="412"/>
      <c r="Y55" s="412"/>
      <c r="Z55" s="412"/>
      <c r="AA55" s="412"/>
      <c r="AB55" s="412"/>
      <c r="AC55" s="412"/>
      <c r="AD55" s="412"/>
      <c r="AE55" s="412"/>
      <c r="AF55" s="412"/>
      <c r="AG55" s="412"/>
      <c r="AH55" s="412"/>
      <c r="AI55" s="412"/>
      <c r="AJ55" s="412"/>
      <c r="AK55" s="412"/>
      <c r="AL55" s="412"/>
      <c r="AM55" s="412"/>
      <c r="AN55" s="412"/>
      <c r="AO55" s="412"/>
      <c r="AP55" s="412"/>
      <c r="AQ55" s="412"/>
      <c r="AR55" s="412"/>
      <c r="AS55" s="412"/>
      <c r="AT55" s="412"/>
      <c r="AU55" s="412"/>
      <c r="AV55" s="412"/>
      <c r="AW55" s="114"/>
      <c r="AX55" s="114"/>
      <c r="AY55" s="114"/>
      <c r="AZ55" s="114"/>
      <c r="BA55" s="114"/>
      <c r="BB55" s="114"/>
      <c r="BC55" s="114"/>
      <c r="BD55" s="114"/>
    </row>
    <row r="56" spans="2:56" ht="10.9" customHeight="1" x14ac:dyDescent="0.25">
      <c r="B56" s="657" t="str">
        <f>IF(D56=0,"",1)</f>
        <v/>
      </c>
      <c r="C56" s="657"/>
      <c r="D56" s="631"/>
      <c r="E56" s="632"/>
      <c r="F56" s="632"/>
      <c r="G56" s="632"/>
      <c r="H56" s="632"/>
      <c r="I56" s="632"/>
      <c r="J56" s="632"/>
      <c r="K56" s="632"/>
      <c r="L56" s="632"/>
      <c r="M56" s="632"/>
      <c r="N56" s="632"/>
      <c r="O56" s="632"/>
      <c r="P56" s="632"/>
      <c r="Q56" s="632"/>
      <c r="R56" s="632"/>
      <c r="S56" s="632"/>
      <c r="T56" s="632"/>
      <c r="U56" s="632"/>
      <c r="V56" s="632"/>
      <c r="W56" s="632"/>
      <c r="X56" s="632"/>
      <c r="Y56" s="632"/>
      <c r="Z56" s="632"/>
      <c r="AA56" s="632"/>
      <c r="AB56" s="632"/>
      <c r="AC56" s="632"/>
      <c r="AD56" s="632"/>
      <c r="AE56" s="632"/>
      <c r="AF56" s="632"/>
      <c r="AG56" s="632"/>
      <c r="AH56" s="632"/>
      <c r="AI56" s="632"/>
      <c r="AJ56" s="632"/>
      <c r="AK56" s="632"/>
      <c r="AL56" s="632"/>
      <c r="AM56" s="632"/>
      <c r="AN56" s="632"/>
      <c r="AO56" s="632"/>
      <c r="AP56" s="632"/>
      <c r="AQ56" s="632"/>
      <c r="AR56" s="632"/>
      <c r="AS56" s="632"/>
      <c r="AT56" s="632"/>
      <c r="AU56" s="633"/>
    </row>
    <row r="57" spans="2:56" ht="10.9" customHeight="1" x14ac:dyDescent="0.25">
      <c r="B57" s="657"/>
      <c r="C57" s="657"/>
      <c r="D57" s="634"/>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635"/>
      <c r="AK57" s="635"/>
      <c r="AL57" s="635"/>
      <c r="AM57" s="635"/>
      <c r="AN57" s="635"/>
      <c r="AO57" s="635"/>
      <c r="AP57" s="635"/>
      <c r="AQ57" s="635"/>
      <c r="AR57" s="635"/>
      <c r="AS57" s="635"/>
      <c r="AT57" s="635"/>
      <c r="AU57" s="636"/>
    </row>
    <row r="58" spans="2:56" ht="10.9" customHeight="1" x14ac:dyDescent="0.25">
      <c r="B58" s="657" t="str">
        <f>IF(D58=0,"",B56+1)</f>
        <v/>
      </c>
      <c r="C58" s="657"/>
      <c r="D58" s="631"/>
      <c r="E58" s="632"/>
      <c r="F58" s="632"/>
      <c r="G58" s="632"/>
      <c r="H58" s="632"/>
      <c r="I58" s="632"/>
      <c r="J58" s="632"/>
      <c r="K58" s="632"/>
      <c r="L58" s="632"/>
      <c r="M58" s="632"/>
      <c r="N58" s="632"/>
      <c r="O58" s="632"/>
      <c r="P58" s="632"/>
      <c r="Q58" s="632"/>
      <c r="R58" s="632"/>
      <c r="S58" s="632"/>
      <c r="T58" s="632"/>
      <c r="U58" s="632"/>
      <c r="V58" s="632"/>
      <c r="W58" s="632"/>
      <c r="X58" s="632"/>
      <c r="Y58" s="632"/>
      <c r="Z58" s="632"/>
      <c r="AA58" s="632"/>
      <c r="AB58" s="632"/>
      <c r="AC58" s="632"/>
      <c r="AD58" s="632"/>
      <c r="AE58" s="632"/>
      <c r="AF58" s="632"/>
      <c r="AG58" s="632"/>
      <c r="AH58" s="632"/>
      <c r="AI58" s="632"/>
      <c r="AJ58" s="632"/>
      <c r="AK58" s="632"/>
      <c r="AL58" s="632"/>
      <c r="AM58" s="632"/>
      <c r="AN58" s="632"/>
      <c r="AO58" s="632"/>
      <c r="AP58" s="632"/>
      <c r="AQ58" s="632"/>
      <c r="AR58" s="632"/>
      <c r="AS58" s="632"/>
      <c r="AT58" s="632"/>
      <c r="AU58" s="633"/>
    </row>
    <row r="59" spans="2:56" ht="10.9" customHeight="1" x14ac:dyDescent="0.25">
      <c r="B59" s="657"/>
      <c r="C59" s="657"/>
      <c r="D59" s="634"/>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c r="AJ59" s="635"/>
      <c r="AK59" s="635"/>
      <c r="AL59" s="635"/>
      <c r="AM59" s="635"/>
      <c r="AN59" s="635"/>
      <c r="AO59" s="635"/>
      <c r="AP59" s="635"/>
      <c r="AQ59" s="635"/>
      <c r="AR59" s="635"/>
      <c r="AS59" s="635"/>
      <c r="AT59" s="635"/>
      <c r="AU59" s="636"/>
    </row>
    <row r="60" spans="2:56" ht="10.9" customHeight="1" x14ac:dyDescent="0.25">
      <c r="B60" s="657" t="str">
        <f t="shared" ref="B60" si="6">IF(D60=0,"",B58+1)</f>
        <v/>
      </c>
      <c r="C60" s="657"/>
      <c r="D60" s="631"/>
      <c r="E60" s="632"/>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s="632"/>
      <c r="AG60" s="632"/>
      <c r="AH60" s="632"/>
      <c r="AI60" s="632"/>
      <c r="AJ60" s="632"/>
      <c r="AK60" s="632"/>
      <c r="AL60" s="632"/>
      <c r="AM60" s="632"/>
      <c r="AN60" s="632"/>
      <c r="AO60" s="632"/>
      <c r="AP60" s="632"/>
      <c r="AQ60" s="632"/>
      <c r="AR60" s="632"/>
      <c r="AS60" s="632"/>
      <c r="AT60" s="632"/>
      <c r="AU60" s="633"/>
    </row>
    <row r="61" spans="2:56" ht="10.9" customHeight="1" x14ac:dyDescent="0.25">
      <c r="B61" s="657"/>
      <c r="C61" s="657"/>
      <c r="D61" s="634"/>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c r="AJ61" s="635"/>
      <c r="AK61" s="635"/>
      <c r="AL61" s="635"/>
      <c r="AM61" s="635"/>
      <c r="AN61" s="635"/>
      <c r="AO61" s="635"/>
      <c r="AP61" s="635"/>
      <c r="AQ61" s="635"/>
      <c r="AR61" s="635"/>
      <c r="AS61" s="635"/>
      <c r="AT61" s="635"/>
      <c r="AU61" s="636"/>
    </row>
    <row r="62" spans="2:56" ht="10.9" customHeight="1" x14ac:dyDescent="0.25">
      <c r="B62" s="657" t="str">
        <f t="shared" ref="B62" si="7">IF(D62=0,"",B60+1)</f>
        <v/>
      </c>
      <c r="C62" s="657"/>
      <c r="D62" s="631"/>
      <c r="E62" s="632"/>
      <c r="F62" s="632"/>
      <c r="G62" s="632"/>
      <c r="H62" s="632"/>
      <c r="I62" s="632"/>
      <c r="J62" s="632"/>
      <c r="K62" s="632"/>
      <c r="L62" s="632"/>
      <c r="M62" s="632"/>
      <c r="N62" s="632"/>
      <c r="O62" s="632"/>
      <c r="P62" s="632"/>
      <c r="Q62" s="632"/>
      <c r="R62" s="632"/>
      <c r="S62" s="632"/>
      <c r="T62" s="632"/>
      <c r="U62" s="632"/>
      <c r="V62" s="632"/>
      <c r="W62" s="632"/>
      <c r="X62" s="632"/>
      <c r="Y62" s="632"/>
      <c r="Z62" s="632"/>
      <c r="AA62" s="632"/>
      <c r="AB62" s="632"/>
      <c r="AC62" s="632"/>
      <c r="AD62" s="632"/>
      <c r="AE62" s="632"/>
      <c r="AF62" s="632"/>
      <c r="AG62" s="632"/>
      <c r="AH62" s="632"/>
      <c r="AI62" s="632"/>
      <c r="AJ62" s="632"/>
      <c r="AK62" s="632"/>
      <c r="AL62" s="632"/>
      <c r="AM62" s="632"/>
      <c r="AN62" s="632"/>
      <c r="AO62" s="632"/>
      <c r="AP62" s="632"/>
      <c r="AQ62" s="632"/>
      <c r="AR62" s="632"/>
      <c r="AS62" s="632"/>
      <c r="AT62" s="632"/>
      <c r="AU62" s="633"/>
    </row>
    <row r="63" spans="2:56" ht="10.9" customHeight="1" x14ac:dyDescent="0.25">
      <c r="B63" s="657"/>
      <c r="C63" s="657"/>
      <c r="D63" s="634"/>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635"/>
      <c r="AQ63" s="635"/>
      <c r="AR63" s="635"/>
      <c r="AS63" s="635"/>
      <c r="AT63" s="635"/>
      <c r="AU63" s="636"/>
    </row>
    <row r="64" spans="2:56" ht="10.9" customHeight="1" x14ac:dyDescent="0.25">
      <c r="B64" s="657" t="str">
        <f t="shared" ref="B64" si="8">IF(D64=0,"",B62+1)</f>
        <v/>
      </c>
      <c r="C64" s="657"/>
      <c r="D64" s="631"/>
      <c r="E64" s="632"/>
      <c r="F64" s="632"/>
      <c r="G64" s="632"/>
      <c r="H64" s="632"/>
      <c r="I64" s="632"/>
      <c r="J64" s="632"/>
      <c r="K64" s="632"/>
      <c r="L64" s="632"/>
      <c r="M64" s="632"/>
      <c r="N64" s="632"/>
      <c r="O64" s="632"/>
      <c r="P64" s="632"/>
      <c r="Q64" s="632"/>
      <c r="R64" s="632"/>
      <c r="S64" s="632"/>
      <c r="T64" s="632"/>
      <c r="U64" s="632"/>
      <c r="V64" s="632"/>
      <c r="W64" s="632"/>
      <c r="X64" s="632"/>
      <c r="Y64" s="632"/>
      <c r="Z64" s="632"/>
      <c r="AA64" s="632"/>
      <c r="AB64" s="632"/>
      <c r="AC64" s="632"/>
      <c r="AD64" s="632"/>
      <c r="AE64" s="632"/>
      <c r="AF64" s="632"/>
      <c r="AG64" s="632"/>
      <c r="AH64" s="632"/>
      <c r="AI64" s="632"/>
      <c r="AJ64" s="632"/>
      <c r="AK64" s="632"/>
      <c r="AL64" s="632"/>
      <c r="AM64" s="632"/>
      <c r="AN64" s="632"/>
      <c r="AO64" s="632"/>
      <c r="AP64" s="632"/>
      <c r="AQ64" s="632"/>
      <c r="AR64" s="632"/>
      <c r="AS64" s="632"/>
      <c r="AT64" s="632"/>
      <c r="AU64" s="633"/>
    </row>
    <row r="65" spans="1:56" ht="10.9" customHeight="1" x14ac:dyDescent="0.25">
      <c r="B65" s="657"/>
      <c r="C65" s="657"/>
      <c r="D65" s="634"/>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c r="AJ65" s="635"/>
      <c r="AK65" s="635"/>
      <c r="AL65" s="635"/>
      <c r="AM65" s="635"/>
      <c r="AN65" s="635"/>
      <c r="AO65" s="635"/>
      <c r="AP65" s="635"/>
      <c r="AQ65" s="635"/>
      <c r="AR65" s="635"/>
      <c r="AS65" s="635"/>
      <c r="AT65" s="635"/>
      <c r="AU65" s="636"/>
    </row>
    <row r="66" spans="1:56" ht="10.9" customHeight="1" x14ac:dyDescent="0.25">
      <c r="B66" s="657" t="str">
        <f t="shared" ref="B66" si="9">IF(D66=0,"",B64+1)</f>
        <v/>
      </c>
      <c r="C66" s="657"/>
      <c r="D66" s="631"/>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c r="AJ66" s="632"/>
      <c r="AK66" s="632"/>
      <c r="AL66" s="632"/>
      <c r="AM66" s="632"/>
      <c r="AN66" s="632"/>
      <c r="AO66" s="632"/>
      <c r="AP66" s="632"/>
      <c r="AQ66" s="632"/>
      <c r="AR66" s="632"/>
      <c r="AS66" s="632"/>
      <c r="AT66" s="632"/>
      <c r="AU66" s="633"/>
    </row>
    <row r="67" spans="1:56" ht="10.9" customHeight="1" x14ac:dyDescent="0.25">
      <c r="B67" s="657"/>
      <c r="C67" s="657"/>
      <c r="D67" s="634"/>
      <c r="E67" s="635"/>
      <c r="F67" s="635"/>
      <c r="G67" s="635"/>
      <c r="H67" s="635"/>
      <c r="I67" s="635"/>
      <c r="J67" s="635"/>
      <c r="K67" s="635"/>
      <c r="L67" s="635"/>
      <c r="M67" s="635"/>
      <c r="N67" s="635"/>
      <c r="O67" s="635"/>
      <c r="P67" s="635"/>
      <c r="Q67" s="635"/>
      <c r="R67" s="635"/>
      <c r="S67" s="635"/>
      <c r="T67" s="635"/>
      <c r="U67" s="635"/>
      <c r="V67" s="635"/>
      <c r="W67" s="635"/>
      <c r="X67" s="635"/>
      <c r="Y67" s="635"/>
      <c r="Z67" s="635"/>
      <c r="AA67" s="635"/>
      <c r="AB67" s="635"/>
      <c r="AC67" s="635"/>
      <c r="AD67" s="635"/>
      <c r="AE67" s="635"/>
      <c r="AF67" s="635"/>
      <c r="AG67" s="635"/>
      <c r="AH67" s="635"/>
      <c r="AI67" s="635"/>
      <c r="AJ67" s="635"/>
      <c r="AK67" s="635"/>
      <c r="AL67" s="635"/>
      <c r="AM67" s="635"/>
      <c r="AN67" s="635"/>
      <c r="AO67" s="635"/>
      <c r="AP67" s="635"/>
      <c r="AQ67" s="635"/>
      <c r="AR67" s="635"/>
      <c r="AS67" s="635"/>
      <c r="AT67" s="635"/>
      <c r="AU67" s="636"/>
    </row>
    <row r="68" spans="1:56" ht="10.9" customHeight="1" x14ac:dyDescent="0.25">
      <c r="B68" s="657" t="str">
        <f t="shared" ref="B68" si="10">IF(D68=0,"",B66+1)</f>
        <v/>
      </c>
      <c r="C68" s="657"/>
      <c r="D68" s="667"/>
      <c r="E68" s="668"/>
      <c r="F68" s="668"/>
      <c r="G68" s="668"/>
      <c r="H68" s="668"/>
      <c r="I68" s="668"/>
      <c r="J68" s="668"/>
      <c r="K68" s="668"/>
      <c r="L68" s="668"/>
      <c r="M68" s="668"/>
      <c r="N68" s="668"/>
      <c r="O68" s="668"/>
      <c r="P68" s="668"/>
      <c r="Q68" s="668"/>
      <c r="R68" s="668"/>
      <c r="S68" s="668"/>
      <c r="T68" s="668"/>
      <c r="U68" s="668"/>
      <c r="V68" s="668"/>
      <c r="W68" s="668"/>
      <c r="X68" s="668"/>
      <c r="Y68" s="668"/>
      <c r="Z68" s="668"/>
      <c r="AA68" s="668"/>
      <c r="AB68" s="668"/>
      <c r="AC68" s="668"/>
      <c r="AD68" s="668"/>
      <c r="AE68" s="668"/>
      <c r="AF68" s="668"/>
      <c r="AG68" s="668"/>
      <c r="AH68" s="668"/>
      <c r="AI68" s="668"/>
      <c r="AJ68" s="668"/>
      <c r="AK68" s="668"/>
      <c r="AL68" s="668"/>
      <c r="AM68" s="668"/>
      <c r="AN68" s="668"/>
      <c r="AO68" s="668"/>
      <c r="AP68" s="668"/>
      <c r="AQ68" s="668"/>
      <c r="AR68" s="668"/>
      <c r="AS68" s="668"/>
      <c r="AT68" s="668"/>
      <c r="AU68" s="669"/>
    </row>
    <row r="69" spans="1:56" ht="10.9" customHeight="1" x14ac:dyDescent="0.25">
      <c r="B69" s="657"/>
      <c r="C69" s="657"/>
      <c r="D69" s="670"/>
      <c r="E69" s="671"/>
      <c r="F69" s="671"/>
      <c r="G69" s="671"/>
      <c r="H69" s="671"/>
      <c r="I69" s="671"/>
      <c r="J69" s="671"/>
      <c r="K69" s="671"/>
      <c r="L69" s="671"/>
      <c r="M69" s="671"/>
      <c r="N69" s="671"/>
      <c r="O69" s="671"/>
      <c r="P69" s="671"/>
      <c r="Q69" s="671"/>
      <c r="R69" s="671"/>
      <c r="S69" s="671"/>
      <c r="T69" s="671"/>
      <c r="U69" s="671"/>
      <c r="V69" s="671"/>
      <c r="W69" s="671"/>
      <c r="X69" s="671"/>
      <c r="Y69" s="671"/>
      <c r="Z69" s="671"/>
      <c r="AA69" s="671"/>
      <c r="AB69" s="671"/>
      <c r="AC69" s="671"/>
      <c r="AD69" s="671"/>
      <c r="AE69" s="671"/>
      <c r="AF69" s="671"/>
      <c r="AG69" s="671"/>
      <c r="AH69" s="671"/>
      <c r="AI69" s="671"/>
      <c r="AJ69" s="671"/>
      <c r="AK69" s="671"/>
      <c r="AL69" s="671"/>
      <c r="AM69" s="671"/>
      <c r="AN69" s="671"/>
      <c r="AO69" s="671"/>
      <c r="AP69" s="671"/>
      <c r="AQ69" s="671"/>
      <c r="AR69" s="671"/>
      <c r="AS69" s="671"/>
      <c r="AT69" s="671"/>
      <c r="AU69" s="672"/>
    </row>
    <row r="70" spans="1:56" ht="10.9" customHeight="1" x14ac:dyDescent="0.25">
      <c r="D70" s="667"/>
      <c r="E70" s="668"/>
      <c r="F70" s="668"/>
      <c r="G70" s="668"/>
      <c r="H70" s="668"/>
      <c r="I70" s="668"/>
      <c r="J70" s="668"/>
      <c r="K70" s="668"/>
      <c r="L70" s="668"/>
      <c r="M70" s="668"/>
      <c r="N70" s="668"/>
      <c r="O70" s="668"/>
      <c r="P70" s="668"/>
      <c r="Q70" s="668"/>
      <c r="R70" s="668"/>
      <c r="S70" s="668"/>
      <c r="T70" s="668"/>
      <c r="U70" s="668"/>
      <c r="V70" s="668"/>
      <c r="W70" s="668"/>
      <c r="X70" s="668"/>
      <c r="Y70" s="668"/>
      <c r="Z70" s="668"/>
      <c r="AA70" s="668"/>
      <c r="AB70" s="668"/>
      <c r="AC70" s="668"/>
      <c r="AD70" s="668"/>
      <c r="AE70" s="668"/>
      <c r="AF70" s="668"/>
      <c r="AG70" s="668"/>
      <c r="AH70" s="668"/>
      <c r="AI70" s="668"/>
      <c r="AJ70" s="668"/>
      <c r="AK70" s="668"/>
      <c r="AL70" s="668"/>
      <c r="AM70" s="668"/>
      <c r="AN70" s="668"/>
      <c r="AO70" s="668"/>
      <c r="AP70" s="668"/>
      <c r="AQ70" s="668"/>
      <c r="AR70" s="668"/>
      <c r="AS70" s="668"/>
      <c r="AT70" s="668"/>
      <c r="AU70" s="669"/>
    </row>
    <row r="71" spans="1:56" ht="10.9" customHeight="1" x14ac:dyDescent="0.25">
      <c r="D71" s="670"/>
      <c r="E71" s="671"/>
      <c r="F71" s="671"/>
      <c r="G71" s="671"/>
      <c r="H71" s="671"/>
      <c r="I71" s="671"/>
      <c r="J71" s="671"/>
      <c r="K71" s="671"/>
      <c r="L71" s="671"/>
      <c r="M71" s="671"/>
      <c r="N71" s="671"/>
      <c r="O71" s="671"/>
      <c r="P71" s="671"/>
      <c r="Q71" s="671"/>
      <c r="R71" s="671"/>
      <c r="S71" s="671"/>
      <c r="T71" s="671"/>
      <c r="U71" s="671"/>
      <c r="V71" s="671"/>
      <c r="W71" s="671"/>
      <c r="X71" s="671"/>
      <c r="Y71" s="671"/>
      <c r="Z71" s="671"/>
      <c r="AA71" s="671"/>
      <c r="AB71" s="671"/>
      <c r="AC71" s="671"/>
      <c r="AD71" s="671"/>
      <c r="AE71" s="671"/>
      <c r="AF71" s="671"/>
      <c r="AG71" s="671"/>
      <c r="AH71" s="671"/>
      <c r="AI71" s="671"/>
      <c r="AJ71" s="671"/>
      <c r="AK71" s="671"/>
      <c r="AL71" s="671"/>
      <c r="AM71" s="671"/>
      <c r="AN71" s="671"/>
      <c r="AO71" s="671"/>
      <c r="AP71" s="671"/>
      <c r="AQ71" s="671"/>
      <c r="AR71" s="671"/>
      <c r="AS71" s="671"/>
      <c r="AT71" s="671"/>
      <c r="AU71" s="672"/>
    </row>
    <row r="73" spans="1:56" ht="12" customHeight="1" x14ac:dyDescent="0.25">
      <c r="A73" s="118"/>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row>
    <row r="74" spans="1:56" ht="12" customHeight="1" x14ac:dyDescent="0.25">
      <c r="A74" s="440" t="s">
        <v>200</v>
      </c>
      <c r="B74" s="440"/>
      <c r="C74" s="440"/>
      <c r="D74" s="440"/>
      <c r="E74" s="440"/>
      <c r="F74" s="440"/>
      <c r="G74" s="440"/>
      <c r="H74" s="440"/>
      <c r="I74" s="440"/>
      <c r="J74" s="440"/>
      <c r="K74" s="440"/>
      <c r="L74" s="440"/>
      <c r="M74" s="440"/>
      <c r="N74" s="440"/>
      <c r="O74" s="440"/>
      <c r="P74" s="440"/>
      <c r="Q74" s="440"/>
      <c r="R74" s="440"/>
      <c r="S74" s="440"/>
      <c r="T74" s="440"/>
      <c r="U74" s="440"/>
      <c r="V74" s="440"/>
      <c r="W74" s="440"/>
      <c r="X74" s="440"/>
      <c r="Y74" s="440"/>
      <c r="Z74" s="440"/>
      <c r="AA74" s="440"/>
      <c r="AB74" s="440"/>
      <c r="AC74" s="440"/>
      <c r="AD74" s="440"/>
      <c r="AE74" s="440"/>
      <c r="AF74" s="440"/>
      <c r="AG74" s="440"/>
      <c r="AH74" s="440"/>
      <c r="AI74" s="440"/>
      <c r="AJ74" s="440"/>
      <c r="AK74" s="440"/>
      <c r="AL74" s="440"/>
      <c r="AM74" s="440"/>
      <c r="AN74" s="440"/>
      <c r="AO74" s="440"/>
      <c r="AP74" s="440"/>
      <c r="AQ74" s="440"/>
      <c r="AR74" s="440"/>
      <c r="AS74" s="440"/>
      <c r="AT74" s="440"/>
      <c r="AU74" s="440"/>
      <c r="AV74" s="440"/>
    </row>
    <row r="75" spans="1:56" ht="12" customHeight="1" thickBot="1" x14ac:dyDescent="0.3">
      <c r="A75" s="118"/>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row>
    <row r="76" spans="1:56" ht="12" customHeight="1" thickTop="1" x14ac:dyDescent="0.25">
      <c r="A76" s="411"/>
      <c r="B76" s="411"/>
      <c r="C76" s="411"/>
      <c r="D76" s="412" t="str">
        <f>D1</f>
        <v>Appel à projets commun 2022</v>
      </c>
      <c r="E76" s="412"/>
      <c r="F76" s="412"/>
      <c r="G76" s="412"/>
      <c r="H76" s="412"/>
      <c r="I76" s="412"/>
      <c r="J76" s="412"/>
      <c r="K76" s="412"/>
      <c r="L76" s="412"/>
      <c r="M76" s="412"/>
      <c r="N76" s="412"/>
      <c r="O76" s="412"/>
      <c r="P76" s="412"/>
      <c r="Q76" s="412"/>
      <c r="R76" s="412"/>
      <c r="S76" s="412"/>
      <c r="T76" s="412"/>
      <c r="U76" s="412"/>
      <c r="V76" s="412"/>
      <c r="W76" s="412"/>
      <c r="X76" s="412"/>
      <c r="Y76" s="412"/>
      <c r="Z76" s="412"/>
      <c r="AA76" s="412"/>
      <c r="AB76" s="412"/>
      <c r="AC76" s="412"/>
      <c r="AD76" s="412"/>
      <c r="AE76" s="412"/>
      <c r="AF76" s="412"/>
      <c r="AG76" s="412"/>
      <c r="AH76" s="412"/>
      <c r="AI76" s="412"/>
      <c r="AJ76" s="412"/>
      <c r="AK76" s="412"/>
      <c r="AL76" s="412"/>
      <c r="AM76" s="412"/>
      <c r="AN76" s="637" t="s">
        <v>239</v>
      </c>
      <c r="AO76" s="638"/>
      <c r="AP76" s="638"/>
      <c r="AQ76" s="638"/>
      <c r="AR76" s="638"/>
      <c r="AS76" s="638"/>
      <c r="AT76" s="638"/>
      <c r="AU76" s="638"/>
      <c r="AV76" s="639"/>
    </row>
    <row r="77" spans="1:56" ht="12" customHeight="1" x14ac:dyDescent="0.25">
      <c r="A77" s="411"/>
      <c r="B77" s="411"/>
      <c r="C77" s="411"/>
      <c r="D77" s="412"/>
      <c r="E77" s="412"/>
      <c r="F77" s="412"/>
      <c r="G77" s="412"/>
      <c r="H77" s="412"/>
      <c r="I77" s="412"/>
      <c r="J77" s="412"/>
      <c r="K77" s="412"/>
      <c r="L77" s="412"/>
      <c r="M77" s="412"/>
      <c r="N77" s="412"/>
      <c r="O77" s="412"/>
      <c r="P77" s="412"/>
      <c r="Q77" s="412"/>
      <c r="R77" s="412"/>
      <c r="S77" s="412"/>
      <c r="T77" s="412"/>
      <c r="U77" s="412"/>
      <c r="V77" s="412"/>
      <c r="W77" s="412"/>
      <c r="X77" s="412"/>
      <c r="Y77" s="412"/>
      <c r="Z77" s="412"/>
      <c r="AA77" s="412"/>
      <c r="AB77" s="412"/>
      <c r="AC77" s="412"/>
      <c r="AD77" s="412"/>
      <c r="AE77" s="412"/>
      <c r="AF77" s="412"/>
      <c r="AG77" s="412"/>
      <c r="AH77" s="412"/>
      <c r="AI77" s="412"/>
      <c r="AJ77" s="412"/>
      <c r="AK77" s="412"/>
      <c r="AL77" s="412"/>
      <c r="AM77" s="412"/>
      <c r="AN77" s="640"/>
      <c r="AO77" s="464"/>
      <c r="AP77" s="464"/>
      <c r="AQ77" s="464"/>
      <c r="AR77" s="464"/>
      <c r="AS77" s="464"/>
      <c r="AT77" s="464"/>
      <c r="AU77" s="464"/>
      <c r="AV77" s="641"/>
    </row>
    <row r="78" spans="1:56" ht="12" customHeight="1" thickBot="1" x14ac:dyDescent="0.3">
      <c r="A78" s="411"/>
      <c r="B78" s="411"/>
      <c r="C78" s="411"/>
      <c r="D78" s="412"/>
      <c r="E78" s="412"/>
      <c r="F78" s="412"/>
      <c r="G78" s="412"/>
      <c r="H78" s="412"/>
      <c r="I78" s="412"/>
      <c r="J78" s="412"/>
      <c r="K78" s="412"/>
      <c r="L78" s="412"/>
      <c r="M78" s="412"/>
      <c r="N78" s="412"/>
      <c r="O78" s="412"/>
      <c r="P78" s="412"/>
      <c r="Q78" s="412"/>
      <c r="R78" s="412"/>
      <c r="S78" s="412"/>
      <c r="T78" s="412"/>
      <c r="U78" s="412"/>
      <c r="V78" s="412"/>
      <c r="W78" s="412"/>
      <c r="X78" s="412"/>
      <c r="Y78" s="412"/>
      <c r="Z78" s="412"/>
      <c r="AA78" s="412"/>
      <c r="AB78" s="412"/>
      <c r="AC78" s="412"/>
      <c r="AD78" s="412"/>
      <c r="AE78" s="412"/>
      <c r="AF78" s="412"/>
      <c r="AG78" s="412"/>
      <c r="AH78" s="412"/>
      <c r="AI78" s="412"/>
      <c r="AJ78" s="412"/>
      <c r="AK78" s="412"/>
      <c r="AL78" s="412"/>
      <c r="AM78" s="412"/>
      <c r="AN78" s="642"/>
      <c r="AO78" s="643"/>
      <c r="AP78" s="643"/>
      <c r="AQ78" s="643"/>
      <c r="AR78" s="643"/>
      <c r="AS78" s="643"/>
      <c r="AT78" s="643"/>
      <c r="AU78" s="643"/>
      <c r="AV78" s="644"/>
    </row>
    <row r="79" spans="1:56" ht="12" customHeight="1" thickTop="1" x14ac:dyDescent="0.25">
      <c r="D79" s="412" t="s">
        <v>202</v>
      </c>
      <c r="E79" s="412"/>
      <c r="F79" s="412"/>
      <c r="G79" s="412"/>
      <c r="H79" s="412"/>
      <c r="I79" s="412"/>
      <c r="J79" s="412"/>
      <c r="K79" s="412"/>
      <c r="L79" s="412"/>
      <c r="M79" s="412"/>
      <c r="N79" s="412"/>
      <c r="O79" s="412"/>
      <c r="P79" s="412"/>
      <c r="Q79" s="412"/>
      <c r="R79" s="412"/>
      <c r="S79" s="412"/>
      <c r="T79" s="412"/>
      <c r="U79" s="412"/>
      <c r="V79" s="412"/>
      <c r="W79" s="412"/>
      <c r="X79" s="412"/>
      <c r="Y79" s="412"/>
      <c r="Z79" s="412"/>
      <c r="AA79" s="412"/>
      <c r="AB79" s="412"/>
      <c r="AC79" s="412"/>
      <c r="AD79" s="412"/>
      <c r="AE79" s="412"/>
      <c r="AF79" s="412"/>
      <c r="AG79" s="412"/>
      <c r="AH79" s="412"/>
      <c r="AI79" s="412"/>
      <c r="AJ79" s="412"/>
      <c r="AK79" s="412"/>
      <c r="AL79" s="412"/>
      <c r="AM79" s="412"/>
      <c r="AN79" s="412"/>
      <c r="AO79" s="412"/>
      <c r="AP79" s="412"/>
      <c r="AQ79" s="412"/>
      <c r="AR79" s="412"/>
      <c r="AS79" s="412"/>
      <c r="AT79" s="412"/>
      <c r="AU79" s="412"/>
      <c r="AV79" s="412"/>
      <c r="AW79" s="114"/>
      <c r="AX79" s="114"/>
      <c r="AY79" s="114"/>
      <c r="AZ79" s="114"/>
      <c r="BA79" s="114"/>
      <c r="BB79" s="114"/>
      <c r="BC79" s="114"/>
      <c r="BD79" s="114"/>
    </row>
    <row r="80" spans="1:56" ht="12" customHeight="1" x14ac:dyDescent="0.25">
      <c r="D80" s="412"/>
      <c r="E80" s="412"/>
      <c r="F80" s="412"/>
      <c r="G80" s="412"/>
      <c r="H80" s="412"/>
      <c r="I80" s="412"/>
      <c r="J80" s="412"/>
      <c r="K80" s="412"/>
      <c r="L80" s="412"/>
      <c r="M80" s="412"/>
      <c r="N80" s="412"/>
      <c r="O80" s="412"/>
      <c r="P80" s="412"/>
      <c r="Q80" s="412"/>
      <c r="R80" s="412"/>
      <c r="S80" s="412"/>
      <c r="T80" s="412"/>
      <c r="U80" s="412"/>
      <c r="V80" s="412"/>
      <c r="W80" s="412"/>
      <c r="X80" s="412"/>
      <c r="Y80" s="412"/>
      <c r="Z80" s="412"/>
      <c r="AA80" s="412"/>
      <c r="AB80" s="412"/>
      <c r="AC80" s="412"/>
      <c r="AD80" s="412"/>
      <c r="AE80" s="412"/>
      <c r="AF80" s="412"/>
      <c r="AG80" s="412"/>
      <c r="AH80" s="412"/>
      <c r="AI80" s="412"/>
      <c r="AJ80" s="412"/>
      <c r="AK80" s="412"/>
      <c r="AL80" s="412"/>
      <c r="AM80" s="412"/>
      <c r="AN80" s="412"/>
      <c r="AO80" s="412"/>
      <c r="AP80" s="412"/>
      <c r="AQ80" s="412"/>
      <c r="AR80" s="412"/>
      <c r="AS80" s="412"/>
      <c r="AT80" s="412"/>
      <c r="AU80" s="412"/>
      <c r="AV80" s="412"/>
      <c r="AW80" s="114"/>
      <c r="AX80" s="114"/>
      <c r="AY80" s="114"/>
      <c r="AZ80" s="114"/>
      <c r="BA80" s="114"/>
      <c r="BB80" s="114"/>
      <c r="BC80" s="114"/>
      <c r="BD80" s="114"/>
    </row>
    <row r="81" spans="2:47" ht="10.9" customHeight="1" x14ac:dyDescent="0.25">
      <c r="B81" s="657" t="str">
        <f>IF(D81=0,"",1)</f>
        <v/>
      </c>
      <c r="C81" s="658"/>
      <c r="D81" s="631"/>
      <c r="E81" s="632"/>
      <c r="F81" s="632"/>
      <c r="G81" s="632"/>
      <c r="H81" s="632"/>
      <c r="I81" s="632"/>
      <c r="J81" s="632"/>
      <c r="K81" s="632"/>
      <c r="L81" s="632"/>
      <c r="M81" s="632"/>
      <c r="N81" s="632"/>
      <c r="O81" s="632"/>
      <c r="P81" s="632"/>
      <c r="Q81" s="632"/>
      <c r="R81" s="632"/>
      <c r="S81" s="632"/>
      <c r="T81" s="632"/>
      <c r="U81" s="632"/>
      <c r="V81" s="632"/>
      <c r="W81" s="632"/>
      <c r="X81" s="632"/>
      <c r="Y81" s="632"/>
      <c r="Z81" s="632"/>
      <c r="AA81" s="632"/>
      <c r="AB81" s="632"/>
      <c r="AC81" s="632"/>
      <c r="AD81" s="632"/>
      <c r="AE81" s="632"/>
      <c r="AF81" s="632"/>
      <c r="AG81" s="632"/>
      <c r="AH81" s="632"/>
      <c r="AI81" s="632"/>
      <c r="AJ81" s="632"/>
      <c r="AK81" s="632"/>
      <c r="AL81" s="632"/>
      <c r="AM81" s="632"/>
      <c r="AN81" s="632"/>
      <c r="AO81" s="632"/>
      <c r="AP81" s="632"/>
      <c r="AQ81" s="632"/>
      <c r="AR81" s="632"/>
      <c r="AS81" s="632"/>
      <c r="AT81" s="632"/>
      <c r="AU81" s="633"/>
    </row>
    <row r="82" spans="2:47" ht="10.9" customHeight="1" x14ac:dyDescent="0.25">
      <c r="B82" s="657"/>
      <c r="C82" s="658"/>
      <c r="D82" s="634"/>
      <c r="E82" s="635"/>
      <c r="F82" s="635"/>
      <c r="G82" s="635"/>
      <c r="H82" s="635"/>
      <c r="I82" s="635"/>
      <c r="J82" s="635"/>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6"/>
    </row>
    <row r="83" spans="2:47" ht="10.9" customHeight="1" x14ac:dyDescent="0.25">
      <c r="B83" s="657" t="str">
        <f>IF(D83=0,"",B81+1)</f>
        <v/>
      </c>
      <c r="C83" s="658"/>
      <c r="D83" s="631"/>
      <c r="E83" s="632"/>
      <c r="F83" s="632"/>
      <c r="G83" s="632"/>
      <c r="H83" s="632"/>
      <c r="I83" s="632"/>
      <c r="J83" s="632"/>
      <c r="K83" s="632"/>
      <c r="L83" s="632"/>
      <c r="M83" s="632"/>
      <c r="N83" s="632"/>
      <c r="O83" s="632"/>
      <c r="P83" s="632"/>
      <c r="Q83" s="632"/>
      <c r="R83" s="632"/>
      <c r="S83" s="632"/>
      <c r="T83" s="632"/>
      <c r="U83" s="632"/>
      <c r="V83" s="632"/>
      <c r="W83" s="632"/>
      <c r="X83" s="632"/>
      <c r="Y83" s="632"/>
      <c r="Z83" s="632"/>
      <c r="AA83" s="632"/>
      <c r="AB83" s="632"/>
      <c r="AC83" s="632"/>
      <c r="AD83" s="632"/>
      <c r="AE83" s="632"/>
      <c r="AF83" s="632"/>
      <c r="AG83" s="632"/>
      <c r="AH83" s="632"/>
      <c r="AI83" s="632"/>
      <c r="AJ83" s="632"/>
      <c r="AK83" s="632"/>
      <c r="AL83" s="632"/>
      <c r="AM83" s="632"/>
      <c r="AN83" s="632"/>
      <c r="AO83" s="632"/>
      <c r="AP83" s="632"/>
      <c r="AQ83" s="632"/>
      <c r="AR83" s="632"/>
      <c r="AS83" s="632"/>
      <c r="AT83" s="632"/>
      <c r="AU83" s="633"/>
    </row>
    <row r="84" spans="2:47" ht="10.9" customHeight="1" x14ac:dyDescent="0.25">
      <c r="B84" s="657"/>
      <c r="C84" s="658"/>
      <c r="D84" s="634"/>
      <c r="E84" s="635"/>
      <c r="F84" s="635"/>
      <c r="G84" s="635"/>
      <c r="H84" s="635"/>
      <c r="I84" s="635"/>
      <c r="J84" s="635"/>
      <c r="K84" s="635"/>
      <c r="L84" s="635"/>
      <c r="M84" s="635"/>
      <c r="N84" s="635"/>
      <c r="O84" s="635"/>
      <c r="P84" s="635"/>
      <c r="Q84" s="635"/>
      <c r="R84" s="635"/>
      <c r="S84" s="635"/>
      <c r="T84" s="635"/>
      <c r="U84" s="635"/>
      <c r="V84" s="635"/>
      <c r="W84" s="635"/>
      <c r="X84" s="635"/>
      <c r="Y84" s="635"/>
      <c r="Z84" s="635"/>
      <c r="AA84" s="635"/>
      <c r="AB84" s="635"/>
      <c r="AC84" s="635"/>
      <c r="AD84" s="635"/>
      <c r="AE84" s="635"/>
      <c r="AF84" s="635"/>
      <c r="AG84" s="635"/>
      <c r="AH84" s="635"/>
      <c r="AI84" s="635"/>
      <c r="AJ84" s="635"/>
      <c r="AK84" s="635"/>
      <c r="AL84" s="635"/>
      <c r="AM84" s="635"/>
      <c r="AN84" s="635"/>
      <c r="AO84" s="635"/>
      <c r="AP84" s="635"/>
      <c r="AQ84" s="635"/>
      <c r="AR84" s="635"/>
      <c r="AS84" s="635"/>
      <c r="AT84" s="635"/>
      <c r="AU84" s="636"/>
    </row>
    <row r="85" spans="2:47" ht="10.9" customHeight="1" x14ac:dyDescent="0.25">
      <c r="B85" s="657" t="str">
        <f t="shared" ref="B85" si="11">IF(D85=0,"",B83+1)</f>
        <v/>
      </c>
      <c r="C85" s="658"/>
      <c r="D85" s="631"/>
      <c r="E85" s="632"/>
      <c r="F85" s="632"/>
      <c r="G85" s="632"/>
      <c r="H85" s="632"/>
      <c r="I85" s="632"/>
      <c r="J85" s="632"/>
      <c r="K85" s="632"/>
      <c r="L85" s="632"/>
      <c r="M85" s="632"/>
      <c r="N85" s="632"/>
      <c r="O85" s="632"/>
      <c r="P85" s="632"/>
      <c r="Q85" s="632"/>
      <c r="R85" s="632"/>
      <c r="S85" s="632"/>
      <c r="T85" s="632"/>
      <c r="U85" s="632"/>
      <c r="V85" s="632"/>
      <c r="W85" s="632"/>
      <c r="X85" s="632"/>
      <c r="Y85" s="632"/>
      <c r="Z85" s="632"/>
      <c r="AA85" s="632"/>
      <c r="AB85" s="632"/>
      <c r="AC85" s="632"/>
      <c r="AD85" s="632"/>
      <c r="AE85" s="632"/>
      <c r="AF85" s="632"/>
      <c r="AG85" s="632"/>
      <c r="AH85" s="632"/>
      <c r="AI85" s="632"/>
      <c r="AJ85" s="632"/>
      <c r="AK85" s="632"/>
      <c r="AL85" s="632"/>
      <c r="AM85" s="632"/>
      <c r="AN85" s="632"/>
      <c r="AO85" s="632"/>
      <c r="AP85" s="632"/>
      <c r="AQ85" s="632"/>
      <c r="AR85" s="632"/>
      <c r="AS85" s="632"/>
      <c r="AT85" s="632"/>
      <c r="AU85" s="633"/>
    </row>
    <row r="86" spans="2:47" ht="10.9" customHeight="1" x14ac:dyDescent="0.25">
      <c r="B86" s="657"/>
      <c r="C86" s="658"/>
      <c r="D86" s="634"/>
      <c r="E86" s="635"/>
      <c r="F86" s="635"/>
      <c r="G86" s="635"/>
      <c r="H86" s="635"/>
      <c r="I86" s="635"/>
      <c r="J86" s="635"/>
      <c r="K86" s="635"/>
      <c r="L86" s="635"/>
      <c r="M86" s="635"/>
      <c r="N86" s="635"/>
      <c r="O86" s="635"/>
      <c r="P86" s="635"/>
      <c r="Q86" s="635"/>
      <c r="R86" s="635"/>
      <c r="S86" s="635"/>
      <c r="T86" s="635"/>
      <c r="U86" s="635"/>
      <c r="V86" s="635"/>
      <c r="W86" s="635"/>
      <c r="X86" s="635"/>
      <c r="Y86" s="635"/>
      <c r="Z86" s="635"/>
      <c r="AA86" s="635"/>
      <c r="AB86" s="635"/>
      <c r="AC86" s="635"/>
      <c r="AD86" s="635"/>
      <c r="AE86" s="635"/>
      <c r="AF86" s="635"/>
      <c r="AG86" s="635"/>
      <c r="AH86" s="635"/>
      <c r="AI86" s="635"/>
      <c r="AJ86" s="635"/>
      <c r="AK86" s="635"/>
      <c r="AL86" s="635"/>
      <c r="AM86" s="635"/>
      <c r="AN86" s="635"/>
      <c r="AO86" s="635"/>
      <c r="AP86" s="635"/>
      <c r="AQ86" s="635"/>
      <c r="AR86" s="635"/>
      <c r="AS86" s="635"/>
      <c r="AT86" s="635"/>
      <c r="AU86" s="636"/>
    </row>
    <row r="87" spans="2:47" ht="10.9" customHeight="1" x14ac:dyDescent="0.25">
      <c r="B87" s="657" t="str">
        <f>IF(D87=0,"",B85+1)</f>
        <v/>
      </c>
      <c r="C87" s="658"/>
      <c r="D87" s="631"/>
      <c r="E87" s="632"/>
      <c r="F87" s="632"/>
      <c r="G87" s="632"/>
      <c r="H87" s="632"/>
      <c r="I87" s="632"/>
      <c r="J87" s="632"/>
      <c r="K87" s="632"/>
      <c r="L87" s="632"/>
      <c r="M87" s="632"/>
      <c r="N87" s="632"/>
      <c r="O87" s="632"/>
      <c r="P87" s="632"/>
      <c r="Q87" s="632"/>
      <c r="R87" s="632"/>
      <c r="S87" s="632"/>
      <c r="T87" s="632"/>
      <c r="U87" s="632"/>
      <c r="V87" s="632"/>
      <c r="W87" s="632"/>
      <c r="X87" s="632"/>
      <c r="Y87" s="632"/>
      <c r="Z87" s="632"/>
      <c r="AA87" s="632"/>
      <c r="AB87" s="632"/>
      <c r="AC87" s="632"/>
      <c r="AD87" s="632"/>
      <c r="AE87" s="632"/>
      <c r="AF87" s="632"/>
      <c r="AG87" s="632"/>
      <c r="AH87" s="632"/>
      <c r="AI87" s="632"/>
      <c r="AJ87" s="632"/>
      <c r="AK87" s="632"/>
      <c r="AL87" s="632"/>
      <c r="AM87" s="632"/>
      <c r="AN87" s="632"/>
      <c r="AO87" s="632"/>
      <c r="AP87" s="632"/>
      <c r="AQ87" s="632"/>
      <c r="AR87" s="632"/>
      <c r="AS87" s="632"/>
      <c r="AT87" s="632"/>
      <c r="AU87" s="633"/>
    </row>
    <row r="88" spans="2:47" ht="10.9" customHeight="1" x14ac:dyDescent="0.25">
      <c r="B88" s="657"/>
      <c r="C88" s="658"/>
      <c r="D88" s="634"/>
      <c r="E88" s="635"/>
      <c r="F88" s="635"/>
      <c r="G88" s="635"/>
      <c r="H88" s="635"/>
      <c r="I88" s="635"/>
      <c r="J88" s="635"/>
      <c r="K88" s="635"/>
      <c r="L88" s="635"/>
      <c r="M88" s="635"/>
      <c r="N88" s="635"/>
      <c r="O88" s="635"/>
      <c r="P88" s="635"/>
      <c r="Q88" s="635"/>
      <c r="R88" s="635"/>
      <c r="S88" s="635"/>
      <c r="T88" s="635"/>
      <c r="U88" s="635"/>
      <c r="V88" s="635"/>
      <c r="W88" s="635"/>
      <c r="X88" s="635"/>
      <c r="Y88" s="635"/>
      <c r="Z88" s="635"/>
      <c r="AA88" s="635"/>
      <c r="AB88" s="635"/>
      <c r="AC88" s="635"/>
      <c r="AD88" s="635"/>
      <c r="AE88" s="635"/>
      <c r="AF88" s="635"/>
      <c r="AG88" s="635"/>
      <c r="AH88" s="635"/>
      <c r="AI88" s="635"/>
      <c r="AJ88" s="635"/>
      <c r="AK88" s="635"/>
      <c r="AL88" s="635"/>
      <c r="AM88" s="635"/>
      <c r="AN88" s="635"/>
      <c r="AO88" s="635"/>
      <c r="AP88" s="635"/>
      <c r="AQ88" s="635"/>
      <c r="AR88" s="635"/>
      <c r="AS88" s="635"/>
      <c r="AT88" s="635"/>
      <c r="AU88" s="636"/>
    </row>
    <row r="89" spans="2:47" ht="10.9" customHeight="1" x14ac:dyDescent="0.25">
      <c r="B89" s="657" t="str">
        <f>IF(D89=0,"",B87+1)</f>
        <v/>
      </c>
      <c r="C89" s="658"/>
      <c r="D89" s="631"/>
      <c r="E89" s="632"/>
      <c r="F89" s="632"/>
      <c r="G89" s="632"/>
      <c r="H89" s="632"/>
      <c r="I89" s="632"/>
      <c r="J89" s="632"/>
      <c r="K89" s="632"/>
      <c r="L89" s="632"/>
      <c r="M89" s="632"/>
      <c r="N89" s="632"/>
      <c r="O89" s="632"/>
      <c r="P89" s="632"/>
      <c r="Q89" s="632"/>
      <c r="R89" s="632"/>
      <c r="S89" s="632"/>
      <c r="T89" s="632"/>
      <c r="U89" s="632"/>
      <c r="V89" s="632"/>
      <c r="W89" s="632"/>
      <c r="X89" s="632"/>
      <c r="Y89" s="632"/>
      <c r="Z89" s="632"/>
      <c r="AA89" s="632"/>
      <c r="AB89" s="632"/>
      <c r="AC89" s="632"/>
      <c r="AD89" s="632"/>
      <c r="AE89" s="632"/>
      <c r="AF89" s="632"/>
      <c r="AG89" s="632"/>
      <c r="AH89" s="632"/>
      <c r="AI89" s="632"/>
      <c r="AJ89" s="632"/>
      <c r="AK89" s="632"/>
      <c r="AL89" s="632"/>
      <c r="AM89" s="632"/>
      <c r="AN89" s="632"/>
      <c r="AO89" s="632"/>
      <c r="AP89" s="632"/>
      <c r="AQ89" s="632"/>
      <c r="AR89" s="632"/>
      <c r="AS89" s="632"/>
      <c r="AT89" s="632"/>
      <c r="AU89" s="633"/>
    </row>
    <row r="90" spans="2:47" ht="10.9" customHeight="1" x14ac:dyDescent="0.25">
      <c r="B90" s="657"/>
      <c r="C90" s="658"/>
      <c r="D90" s="634"/>
      <c r="E90" s="635"/>
      <c r="F90" s="635"/>
      <c r="G90" s="635"/>
      <c r="H90" s="635"/>
      <c r="I90" s="635"/>
      <c r="J90" s="635"/>
      <c r="K90" s="635"/>
      <c r="L90" s="635"/>
      <c r="M90" s="635"/>
      <c r="N90" s="635"/>
      <c r="O90" s="635"/>
      <c r="P90" s="635"/>
      <c r="Q90" s="635"/>
      <c r="R90" s="635"/>
      <c r="S90" s="635"/>
      <c r="T90" s="635"/>
      <c r="U90" s="635"/>
      <c r="V90" s="635"/>
      <c r="W90" s="635"/>
      <c r="X90" s="635"/>
      <c r="Y90" s="635"/>
      <c r="Z90" s="635"/>
      <c r="AA90" s="635"/>
      <c r="AB90" s="635"/>
      <c r="AC90" s="635"/>
      <c r="AD90" s="635"/>
      <c r="AE90" s="635"/>
      <c r="AF90" s="635"/>
      <c r="AG90" s="635"/>
      <c r="AH90" s="635"/>
      <c r="AI90" s="635"/>
      <c r="AJ90" s="635"/>
      <c r="AK90" s="635"/>
      <c r="AL90" s="635"/>
      <c r="AM90" s="635"/>
      <c r="AN90" s="635"/>
      <c r="AO90" s="635"/>
      <c r="AP90" s="635"/>
      <c r="AQ90" s="635"/>
      <c r="AR90" s="635"/>
      <c r="AS90" s="635"/>
      <c r="AT90" s="635"/>
      <c r="AU90" s="636"/>
    </row>
    <row r="91" spans="2:47" ht="10.9" customHeight="1" x14ac:dyDescent="0.25">
      <c r="B91" s="657" t="str">
        <f t="shared" ref="B91" si="12">IF(D91=0,"",B89+1)</f>
        <v/>
      </c>
      <c r="C91" s="658"/>
      <c r="D91" s="631"/>
      <c r="E91" s="632"/>
      <c r="F91" s="632"/>
      <c r="G91" s="632"/>
      <c r="H91" s="632"/>
      <c r="I91" s="632"/>
      <c r="J91" s="632"/>
      <c r="K91" s="632"/>
      <c r="L91" s="632"/>
      <c r="M91" s="632"/>
      <c r="N91" s="632"/>
      <c r="O91" s="632"/>
      <c r="P91" s="632"/>
      <c r="Q91" s="632"/>
      <c r="R91" s="632"/>
      <c r="S91" s="632"/>
      <c r="T91" s="632"/>
      <c r="U91" s="632"/>
      <c r="V91" s="632"/>
      <c r="W91" s="632"/>
      <c r="X91" s="632"/>
      <c r="Y91" s="632"/>
      <c r="Z91" s="632"/>
      <c r="AA91" s="632"/>
      <c r="AB91" s="632"/>
      <c r="AC91" s="632"/>
      <c r="AD91" s="632"/>
      <c r="AE91" s="632"/>
      <c r="AF91" s="632"/>
      <c r="AG91" s="632"/>
      <c r="AH91" s="632"/>
      <c r="AI91" s="632"/>
      <c r="AJ91" s="632"/>
      <c r="AK91" s="632"/>
      <c r="AL91" s="632"/>
      <c r="AM91" s="632"/>
      <c r="AN91" s="632"/>
      <c r="AO91" s="632"/>
      <c r="AP91" s="632"/>
      <c r="AQ91" s="632"/>
      <c r="AR91" s="632"/>
      <c r="AS91" s="632"/>
      <c r="AT91" s="632"/>
      <c r="AU91" s="633"/>
    </row>
    <row r="92" spans="2:47" ht="10.9" customHeight="1" x14ac:dyDescent="0.25">
      <c r="B92" s="657"/>
      <c r="C92" s="658"/>
      <c r="D92" s="634"/>
      <c r="E92" s="635"/>
      <c r="F92" s="635"/>
      <c r="G92" s="635"/>
      <c r="H92" s="635"/>
      <c r="I92" s="635"/>
      <c r="J92" s="635"/>
      <c r="K92" s="635"/>
      <c r="L92" s="635"/>
      <c r="M92" s="635"/>
      <c r="N92" s="635"/>
      <c r="O92" s="635"/>
      <c r="P92" s="635"/>
      <c r="Q92" s="635"/>
      <c r="R92" s="635"/>
      <c r="S92" s="635"/>
      <c r="T92" s="635"/>
      <c r="U92" s="635"/>
      <c r="V92" s="635"/>
      <c r="W92" s="635"/>
      <c r="X92" s="635"/>
      <c r="Y92" s="635"/>
      <c r="Z92" s="635"/>
      <c r="AA92" s="635"/>
      <c r="AB92" s="635"/>
      <c r="AC92" s="635"/>
      <c r="AD92" s="635"/>
      <c r="AE92" s="635"/>
      <c r="AF92" s="635"/>
      <c r="AG92" s="635"/>
      <c r="AH92" s="635"/>
      <c r="AI92" s="635"/>
      <c r="AJ92" s="635"/>
      <c r="AK92" s="635"/>
      <c r="AL92" s="635"/>
      <c r="AM92" s="635"/>
      <c r="AN92" s="635"/>
      <c r="AO92" s="635"/>
      <c r="AP92" s="635"/>
      <c r="AQ92" s="635"/>
      <c r="AR92" s="635"/>
      <c r="AS92" s="635"/>
      <c r="AT92" s="635"/>
      <c r="AU92" s="636"/>
    </row>
    <row r="93" spans="2:47" ht="10.9" customHeight="1" x14ac:dyDescent="0.25">
      <c r="B93" s="657" t="str">
        <f t="shared" ref="B93" si="13">IF(D93=0,"",B91+1)</f>
        <v/>
      </c>
      <c r="C93" s="658"/>
      <c r="D93" s="631"/>
      <c r="E93" s="632"/>
      <c r="F93" s="632"/>
      <c r="G93" s="632"/>
      <c r="H93" s="632"/>
      <c r="I93" s="632"/>
      <c r="J93" s="632"/>
      <c r="K93" s="632"/>
      <c r="L93" s="632"/>
      <c r="M93" s="632"/>
      <c r="N93" s="632"/>
      <c r="O93" s="632"/>
      <c r="P93" s="632"/>
      <c r="Q93" s="632"/>
      <c r="R93" s="632"/>
      <c r="S93" s="632"/>
      <c r="T93" s="632"/>
      <c r="U93" s="632"/>
      <c r="V93" s="632"/>
      <c r="W93" s="632"/>
      <c r="X93" s="632"/>
      <c r="Y93" s="632"/>
      <c r="Z93" s="632"/>
      <c r="AA93" s="632"/>
      <c r="AB93" s="632"/>
      <c r="AC93" s="632"/>
      <c r="AD93" s="632"/>
      <c r="AE93" s="632"/>
      <c r="AF93" s="632"/>
      <c r="AG93" s="632"/>
      <c r="AH93" s="632"/>
      <c r="AI93" s="632"/>
      <c r="AJ93" s="632"/>
      <c r="AK93" s="632"/>
      <c r="AL93" s="632"/>
      <c r="AM93" s="632"/>
      <c r="AN93" s="632"/>
      <c r="AO93" s="632"/>
      <c r="AP93" s="632"/>
      <c r="AQ93" s="632"/>
      <c r="AR93" s="632"/>
      <c r="AS93" s="632"/>
      <c r="AT93" s="632"/>
      <c r="AU93" s="633"/>
    </row>
    <row r="94" spans="2:47" ht="10.9" customHeight="1" x14ac:dyDescent="0.25">
      <c r="B94" s="657"/>
      <c r="C94" s="658"/>
      <c r="D94" s="634"/>
      <c r="E94" s="635"/>
      <c r="F94" s="635"/>
      <c r="G94" s="635"/>
      <c r="H94" s="635"/>
      <c r="I94" s="635"/>
      <c r="J94" s="635"/>
      <c r="K94" s="635"/>
      <c r="L94" s="635"/>
      <c r="M94" s="635"/>
      <c r="N94" s="635"/>
      <c r="O94" s="635"/>
      <c r="P94" s="635"/>
      <c r="Q94" s="635"/>
      <c r="R94" s="635"/>
      <c r="S94" s="635"/>
      <c r="T94" s="635"/>
      <c r="U94" s="635"/>
      <c r="V94" s="635"/>
      <c r="W94" s="635"/>
      <c r="X94" s="635"/>
      <c r="Y94" s="635"/>
      <c r="Z94" s="635"/>
      <c r="AA94" s="635"/>
      <c r="AB94" s="635"/>
      <c r="AC94" s="635"/>
      <c r="AD94" s="635"/>
      <c r="AE94" s="635"/>
      <c r="AF94" s="635"/>
      <c r="AG94" s="635"/>
      <c r="AH94" s="635"/>
      <c r="AI94" s="635"/>
      <c r="AJ94" s="635"/>
      <c r="AK94" s="635"/>
      <c r="AL94" s="635"/>
      <c r="AM94" s="635"/>
      <c r="AN94" s="635"/>
      <c r="AO94" s="635"/>
      <c r="AP94" s="635"/>
      <c r="AQ94" s="635"/>
      <c r="AR94" s="635"/>
      <c r="AS94" s="635"/>
      <c r="AT94" s="635"/>
      <c r="AU94" s="636"/>
    </row>
    <row r="95" spans="2:47" ht="10.9" customHeight="1" x14ac:dyDescent="0.25">
      <c r="B95" s="657" t="str">
        <f t="shared" ref="B95" si="14">IF(D95=0,"",B93+1)</f>
        <v/>
      </c>
      <c r="C95" s="658"/>
      <c r="D95" s="631"/>
      <c r="E95" s="632"/>
      <c r="F95" s="632"/>
      <c r="G95" s="632"/>
      <c r="H95" s="632"/>
      <c r="I95" s="632"/>
      <c r="J95" s="632"/>
      <c r="K95" s="632"/>
      <c r="L95" s="632"/>
      <c r="M95" s="632"/>
      <c r="N95" s="632"/>
      <c r="O95" s="632"/>
      <c r="P95" s="632"/>
      <c r="Q95" s="632"/>
      <c r="R95" s="632"/>
      <c r="S95" s="632"/>
      <c r="T95" s="632"/>
      <c r="U95" s="632"/>
      <c r="V95" s="632"/>
      <c r="W95" s="632"/>
      <c r="X95" s="632"/>
      <c r="Y95" s="632"/>
      <c r="Z95" s="632"/>
      <c r="AA95" s="632"/>
      <c r="AB95" s="632"/>
      <c r="AC95" s="632"/>
      <c r="AD95" s="632"/>
      <c r="AE95" s="632"/>
      <c r="AF95" s="632"/>
      <c r="AG95" s="632"/>
      <c r="AH95" s="632"/>
      <c r="AI95" s="632"/>
      <c r="AJ95" s="632"/>
      <c r="AK95" s="632"/>
      <c r="AL95" s="632"/>
      <c r="AM95" s="632"/>
      <c r="AN95" s="632"/>
      <c r="AO95" s="632"/>
      <c r="AP95" s="632"/>
      <c r="AQ95" s="632"/>
      <c r="AR95" s="632"/>
      <c r="AS95" s="632"/>
      <c r="AT95" s="632"/>
      <c r="AU95" s="633"/>
    </row>
    <row r="96" spans="2:47" ht="10.9" customHeight="1" x14ac:dyDescent="0.25">
      <c r="B96" s="657"/>
      <c r="C96" s="658"/>
      <c r="D96" s="634"/>
      <c r="E96" s="635"/>
      <c r="F96" s="635"/>
      <c r="G96" s="635"/>
      <c r="H96" s="635"/>
      <c r="I96" s="635"/>
      <c r="J96" s="635"/>
      <c r="K96" s="635"/>
      <c r="L96" s="635"/>
      <c r="M96" s="635"/>
      <c r="N96" s="635"/>
      <c r="O96" s="635"/>
      <c r="P96" s="635"/>
      <c r="Q96" s="635"/>
      <c r="R96" s="635"/>
      <c r="S96" s="635"/>
      <c r="T96" s="635"/>
      <c r="U96" s="635"/>
      <c r="V96" s="635"/>
      <c r="W96" s="635"/>
      <c r="X96" s="635"/>
      <c r="Y96" s="635"/>
      <c r="Z96" s="635"/>
      <c r="AA96" s="635"/>
      <c r="AB96" s="635"/>
      <c r="AC96" s="635"/>
      <c r="AD96" s="635"/>
      <c r="AE96" s="635"/>
      <c r="AF96" s="635"/>
      <c r="AG96" s="635"/>
      <c r="AH96" s="635"/>
      <c r="AI96" s="635"/>
      <c r="AJ96" s="635"/>
      <c r="AK96" s="635"/>
      <c r="AL96" s="635"/>
      <c r="AM96" s="635"/>
      <c r="AN96" s="635"/>
      <c r="AO96" s="635"/>
      <c r="AP96" s="635"/>
      <c r="AQ96" s="635"/>
      <c r="AR96" s="635"/>
      <c r="AS96" s="635"/>
      <c r="AT96" s="635"/>
      <c r="AU96" s="636"/>
    </row>
    <row r="97" spans="2:56" ht="12" customHeight="1" x14ac:dyDescent="0.25">
      <c r="B97" s="77"/>
      <c r="C97" s="77"/>
      <c r="D97" s="412" t="s">
        <v>203</v>
      </c>
      <c r="E97" s="412"/>
      <c r="F97" s="412"/>
      <c r="G97" s="412"/>
      <c r="H97" s="412"/>
      <c r="I97" s="412"/>
      <c r="J97" s="412"/>
      <c r="K97" s="412"/>
      <c r="L97" s="412"/>
      <c r="M97" s="412"/>
      <c r="N97" s="412"/>
      <c r="O97" s="412"/>
      <c r="P97" s="412"/>
      <c r="Q97" s="412"/>
      <c r="R97" s="412"/>
      <c r="S97" s="412"/>
      <c r="T97" s="412"/>
      <c r="U97" s="412"/>
      <c r="V97" s="412"/>
      <c r="W97" s="412"/>
      <c r="X97" s="412"/>
      <c r="Y97" s="412"/>
      <c r="Z97" s="412"/>
      <c r="AA97" s="412"/>
      <c r="AB97" s="412"/>
      <c r="AC97" s="412"/>
      <c r="AD97" s="412"/>
      <c r="AE97" s="412"/>
      <c r="AF97" s="412"/>
      <c r="AG97" s="412"/>
      <c r="AH97" s="412"/>
      <c r="AI97" s="412"/>
      <c r="AJ97" s="412"/>
      <c r="AK97" s="412"/>
      <c r="AL97" s="412"/>
      <c r="AM97" s="412"/>
      <c r="AN97" s="412"/>
      <c r="AO97" s="412"/>
      <c r="AP97" s="412"/>
      <c r="AQ97" s="412"/>
      <c r="AR97" s="412"/>
      <c r="AS97" s="412"/>
      <c r="AT97" s="412"/>
      <c r="AU97" s="412"/>
      <c r="AV97" s="412"/>
      <c r="AW97" s="114"/>
      <c r="AX97" s="114"/>
      <c r="AY97" s="114"/>
      <c r="AZ97" s="114"/>
      <c r="BA97" s="114"/>
      <c r="BB97" s="114"/>
      <c r="BC97" s="114"/>
      <c r="BD97" s="114"/>
    </row>
    <row r="98" spans="2:56" ht="12" customHeight="1" x14ac:dyDescent="0.25">
      <c r="B98" s="77"/>
      <c r="C98" s="77"/>
      <c r="D98" s="412"/>
      <c r="E98" s="412"/>
      <c r="F98" s="412"/>
      <c r="G98" s="412"/>
      <c r="H98" s="412"/>
      <c r="I98" s="412"/>
      <c r="J98" s="412"/>
      <c r="K98" s="412"/>
      <c r="L98" s="412"/>
      <c r="M98" s="412"/>
      <c r="N98" s="412"/>
      <c r="O98" s="412"/>
      <c r="P98" s="412"/>
      <c r="Q98" s="412"/>
      <c r="R98" s="412"/>
      <c r="S98" s="412"/>
      <c r="T98" s="412"/>
      <c r="U98" s="412"/>
      <c r="V98" s="412"/>
      <c r="W98" s="412"/>
      <c r="X98" s="412"/>
      <c r="Y98" s="412"/>
      <c r="Z98" s="412"/>
      <c r="AA98" s="412"/>
      <c r="AB98" s="412"/>
      <c r="AC98" s="412"/>
      <c r="AD98" s="412"/>
      <c r="AE98" s="412"/>
      <c r="AF98" s="412"/>
      <c r="AG98" s="412"/>
      <c r="AH98" s="412"/>
      <c r="AI98" s="412"/>
      <c r="AJ98" s="412"/>
      <c r="AK98" s="412"/>
      <c r="AL98" s="412"/>
      <c r="AM98" s="412"/>
      <c r="AN98" s="412"/>
      <c r="AO98" s="412"/>
      <c r="AP98" s="412"/>
      <c r="AQ98" s="412"/>
      <c r="AR98" s="412"/>
      <c r="AS98" s="412"/>
      <c r="AT98" s="412"/>
      <c r="AU98" s="412"/>
      <c r="AV98" s="412"/>
      <c r="AW98" s="114"/>
      <c r="AX98" s="114"/>
      <c r="AY98" s="114"/>
      <c r="AZ98" s="114"/>
      <c r="BA98" s="114"/>
      <c r="BB98" s="114"/>
      <c r="BC98" s="114"/>
      <c r="BD98" s="114"/>
    </row>
    <row r="99" spans="2:56" ht="10.9" customHeight="1" x14ac:dyDescent="0.25">
      <c r="B99" s="657" t="str">
        <f>IF(D99=0,"",1)</f>
        <v/>
      </c>
      <c r="C99" s="658"/>
      <c r="D99" s="631"/>
      <c r="E99" s="632"/>
      <c r="F99" s="632"/>
      <c r="G99" s="632"/>
      <c r="H99" s="632"/>
      <c r="I99" s="632"/>
      <c r="J99" s="632"/>
      <c r="K99" s="632"/>
      <c r="L99" s="632"/>
      <c r="M99" s="632"/>
      <c r="N99" s="632"/>
      <c r="O99" s="632"/>
      <c r="P99" s="632"/>
      <c r="Q99" s="632"/>
      <c r="R99" s="632"/>
      <c r="S99" s="632"/>
      <c r="T99" s="632"/>
      <c r="U99" s="632"/>
      <c r="V99" s="632"/>
      <c r="W99" s="632"/>
      <c r="X99" s="632"/>
      <c r="Y99" s="632"/>
      <c r="Z99" s="632"/>
      <c r="AA99" s="632"/>
      <c r="AB99" s="632"/>
      <c r="AC99" s="632"/>
      <c r="AD99" s="632"/>
      <c r="AE99" s="632"/>
      <c r="AF99" s="632"/>
      <c r="AG99" s="632"/>
      <c r="AH99" s="632"/>
      <c r="AI99" s="632"/>
      <c r="AJ99" s="632"/>
      <c r="AK99" s="632"/>
      <c r="AL99" s="632"/>
      <c r="AM99" s="632"/>
      <c r="AN99" s="632"/>
      <c r="AO99" s="632"/>
      <c r="AP99" s="632"/>
      <c r="AQ99" s="632"/>
      <c r="AR99" s="632"/>
      <c r="AS99" s="632"/>
      <c r="AT99" s="632"/>
      <c r="AU99" s="633"/>
    </row>
    <row r="100" spans="2:56" ht="10.9" customHeight="1" x14ac:dyDescent="0.25">
      <c r="B100" s="657"/>
      <c r="C100" s="658"/>
      <c r="D100" s="634"/>
      <c r="E100" s="635"/>
      <c r="F100" s="635"/>
      <c r="G100" s="635"/>
      <c r="H100" s="635"/>
      <c r="I100" s="635"/>
      <c r="J100" s="635"/>
      <c r="K100" s="635"/>
      <c r="L100" s="635"/>
      <c r="M100" s="635"/>
      <c r="N100" s="635"/>
      <c r="O100" s="635"/>
      <c r="P100" s="635"/>
      <c r="Q100" s="635"/>
      <c r="R100" s="635"/>
      <c r="S100" s="635"/>
      <c r="T100" s="635"/>
      <c r="U100" s="635"/>
      <c r="V100" s="635"/>
      <c r="W100" s="635"/>
      <c r="X100" s="635"/>
      <c r="Y100" s="635"/>
      <c r="Z100" s="635"/>
      <c r="AA100" s="635"/>
      <c r="AB100" s="635"/>
      <c r="AC100" s="635"/>
      <c r="AD100" s="635"/>
      <c r="AE100" s="635"/>
      <c r="AF100" s="635"/>
      <c r="AG100" s="635"/>
      <c r="AH100" s="635"/>
      <c r="AI100" s="635"/>
      <c r="AJ100" s="635"/>
      <c r="AK100" s="635"/>
      <c r="AL100" s="635"/>
      <c r="AM100" s="635"/>
      <c r="AN100" s="635"/>
      <c r="AO100" s="635"/>
      <c r="AP100" s="635"/>
      <c r="AQ100" s="635"/>
      <c r="AR100" s="635"/>
      <c r="AS100" s="635"/>
      <c r="AT100" s="635"/>
      <c r="AU100" s="636"/>
    </row>
    <row r="101" spans="2:56" ht="10.9" customHeight="1" x14ac:dyDescent="0.25">
      <c r="B101" s="657" t="str">
        <f>IF(D101=0,"",B99+1)</f>
        <v/>
      </c>
      <c r="C101" s="658"/>
      <c r="D101" s="631"/>
      <c r="E101" s="632"/>
      <c r="F101" s="632"/>
      <c r="G101" s="632"/>
      <c r="H101" s="632"/>
      <c r="I101" s="632"/>
      <c r="J101" s="632"/>
      <c r="K101" s="632"/>
      <c r="L101" s="632"/>
      <c r="M101" s="632"/>
      <c r="N101" s="632"/>
      <c r="O101" s="632"/>
      <c r="P101" s="632"/>
      <c r="Q101" s="632"/>
      <c r="R101" s="632"/>
      <c r="S101" s="632"/>
      <c r="T101" s="632"/>
      <c r="U101" s="632"/>
      <c r="V101" s="632"/>
      <c r="W101" s="632"/>
      <c r="X101" s="632"/>
      <c r="Y101" s="632"/>
      <c r="Z101" s="632"/>
      <c r="AA101" s="632"/>
      <c r="AB101" s="632"/>
      <c r="AC101" s="632"/>
      <c r="AD101" s="632"/>
      <c r="AE101" s="632"/>
      <c r="AF101" s="632"/>
      <c r="AG101" s="632"/>
      <c r="AH101" s="632"/>
      <c r="AI101" s="632"/>
      <c r="AJ101" s="632"/>
      <c r="AK101" s="632"/>
      <c r="AL101" s="632"/>
      <c r="AM101" s="632"/>
      <c r="AN101" s="632"/>
      <c r="AO101" s="632"/>
      <c r="AP101" s="632"/>
      <c r="AQ101" s="632"/>
      <c r="AR101" s="632"/>
      <c r="AS101" s="632"/>
      <c r="AT101" s="632"/>
      <c r="AU101" s="633"/>
    </row>
    <row r="102" spans="2:56" ht="10.9" customHeight="1" x14ac:dyDescent="0.25">
      <c r="B102" s="657"/>
      <c r="C102" s="658"/>
      <c r="D102" s="634"/>
      <c r="E102" s="635"/>
      <c r="F102" s="635"/>
      <c r="G102" s="635"/>
      <c r="H102" s="635"/>
      <c r="I102" s="635"/>
      <c r="J102" s="635"/>
      <c r="K102" s="635"/>
      <c r="L102" s="635"/>
      <c r="M102" s="635"/>
      <c r="N102" s="635"/>
      <c r="O102" s="635"/>
      <c r="P102" s="635"/>
      <c r="Q102" s="635"/>
      <c r="R102" s="635"/>
      <c r="S102" s="635"/>
      <c r="T102" s="635"/>
      <c r="U102" s="635"/>
      <c r="V102" s="635"/>
      <c r="W102" s="635"/>
      <c r="X102" s="635"/>
      <c r="Y102" s="635"/>
      <c r="Z102" s="635"/>
      <c r="AA102" s="635"/>
      <c r="AB102" s="635"/>
      <c r="AC102" s="635"/>
      <c r="AD102" s="635"/>
      <c r="AE102" s="635"/>
      <c r="AF102" s="635"/>
      <c r="AG102" s="635"/>
      <c r="AH102" s="635"/>
      <c r="AI102" s="635"/>
      <c r="AJ102" s="635"/>
      <c r="AK102" s="635"/>
      <c r="AL102" s="635"/>
      <c r="AM102" s="635"/>
      <c r="AN102" s="635"/>
      <c r="AO102" s="635"/>
      <c r="AP102" s="635"/>
      <c r="AQ102" s="635"/>
      <c r="AR102" s="635"/>
      <c r="AS102" s="635"/>
      <c r="AT102" s="635"/>
      <c r="AU102" s="636"/>
    </row>
    <row r="103" spans="2:56" ht="10.9" customHeight="1" x14ac:dyDescent="0.25">
      <c r="B103" s="657" t="str">
        <f t="shared" ref="B103" si="15">IF(D103=0,"",B101+1)</f>
        <v/>
      </c>
      <c r="C103" s="658"/>
      <c r="D103" s="631"/>
      <c r="E103" s="632"/>
      <c r="F103" s="632"/>
      <c r="G103" s="632"/>
      <c r="H103" s="632"/>
      <c r="I103" s="632"/>
      <c r="J103" s="632"/>
      <c r="K103" s="632"/>
      <c r="L103" s="632"/>
      <c r="M103" s="632"/>
      <c r="N103" s="632"/>
      <c r="O103" s="632"/>
      <c r="P103" s="632"/>
      <c r="Q103" s="632"/>
      <c r="R103" s="632"/>
      <c r="S103" s="632"/>
      <c r="T103" s="632"/>
      <c r="U103" s="632"/>
      <c r="V103" s="632"/>
      <c r="W103" s="632"/>
      <c r="X103" s="632"/>
      <c r="Y103" s="632"/>
      <c r="Z103" s="632"/>
      <c r="AA103" s="632"/>
      <c r="AB103" s="632"/>
      <c r="AC103" s="632"/>
      <c r="AD103" s="632"/>
      <c r="AE103" s="632"/>
      <c r="AF103" s="632"/>
      <c r="AG103" s="632"/>
      <c r="AH103" s="632"/>
      <c r="AI103" s="632"/>
      <c r="AJ103" s="632"/>
      <c r="AK103" s="632"/>
      <c r="AL103" s="632"/>
      <c r="AM103" s="632"/>
      <c r="AN103" s="632"/>
      <c r="AO103" s="632"/>
      <c r="AP103" s="632"/>
      <c r="AQ103" s="632"/>
      <c r="AR103" s="632"/>
      <c r="AS103" s="632"/>
      <c r="AT103" s="632"/>
      <c r="AU103" s="633"/>
    </row>
    <row r="104" spans="2:56" ht="10.9" customHeight="1" x14ac:dyDescent="0.25">
      <c r="B104" s="657"/>
      <c r="C104" s="658"/>
      <c r="D104" s="634"/>
      <c r="E104" s="635"/>
      <c r="F104" s="635"/>
      <c r="G104" s="635"/>
      <c r="H104" s="635"/>
      <c r="I104" s="635"/>
      <c r="J104" s="635"/>
      <c r="K104" s="635"/>
      <c r="L104" s="635"/>
      <c r="M104" s="635"/>
      <c r="N104" s="635"/>
      <c r="O104" s="635"/>
      <c r="P104" s="635"/>
      <c r="Q104" s="635"/>
      <c r="R104" s="635"/>
      <c r="S104" s="635"/>
      <c r="T104" s="635"/>
      <c r="U104" s="635"/>
      <c r="V104" s="635"/>
      <c r="W104" s="635"/>
      <c r="X104" s="635"/>
      <c r="Y104" s="635"/>
      <c r="Z104" s="635"/>
      <c r="AA104" s="635"/>
      <c r="AB104" s="635"/>
      <c r="AC104" s="635"/>
      <c r="AD104" s="635"/>
      <c r="AE104" s="635"/>
      <c r="AF104" s="635"/>
      <c r="AG104" s="635"/>
      <c r="AH104" s="635"/>
      <c r="AI104" s="635"/>
      <c r="AJ104" s="635"/>
      <c r="AK104" s="635"/>
      <c r="AL104" s="635"/>
      <c r="AM104" s="635"/>
      <c r="AN104" s="635"/>
      <c r="AO104" s="635"/>
      <c r="AP104" s="635"/>
      <c r="AQ104" s="635"/>
      <c r="AR104" s="635"/>
      <c r="AS104" s="635"/>
      <c r="AT104" s="635"/>
      <c r="AU104" s="636"/>
    </row>
    <row r="105" spans="2:56" ht="10.9" customHeight="1" x14ac:dyDescent="0.25">
      <c r="B105" s="657" t="str">
        <f t="shared" ref="B105" si="16">IF(D105=0,"",B103+1)</f>
        <v/>
      </c>
      <c r="C105" s="658"/>
      <c r="D105" s="631"/>
      <c r="E105" s="632"/>
      <c r="F105" s="632"/>
      <c r="G105" s="632"/>
      <c r="H105" s="632"/>
      <c r="I105" s="632"/>
      <c r="J105" s="632"/>
      <c r="K105" s="632"/>
      <c r="L105" s="632"/>
      <c r="M105" s="632"/>
      <c r="N105" s="632"/>
      <c r="O105" s="632"/>
      <c r="P105" s="632"/>
      <c r="Q105" s="632"/>
      <c r="R105" s="632"/>
      <c r="S105" s="632"/>
      <c r="T105" s="632"/>
      <c r="U105" s="632"/>
      <c r="V105" s="632"/>
      <c r="W105" s="632"/>
      <c r="X105" s="632"/>
      <c r="Y105" s="632"/>
      <c r="Z105" s="632"/>
      <c r="AA105" s="632"/>
      <c r="AB105" s="632"/>
      <c r="AC105" s="632"/>
      <c r="AD105" s="632"/>
      <c r="AE105" s="632"/>
      <c r="AF105" s="632"/>
      <c r="AG105" s="632"/>
      <c r="AH105" s="632"/>
      <c r="AI105" s="632"/>
      <c r="AJ105" s="632"/>
      <c r="AK105" s="632"/>
      <c r="AL105" s="632"/>
      <c r="AM105" s="632"/>
      <c r="AN105" s="632"/>
      <c r="AO105" s="632"/>
      <c r="AP105" s="632"/>
      <c r="AQ105" s="632"/>
      <c r="AR105" s="632"/>
      <c r="AS105" s="632"/>
      <c r="AT105" s="632"/>
      <c r="AU105" s="633"/>
    </row>
    <row r="106" spans="2:56" ht="10.9" customHeight="1" x14ac:dyDescent="0.25">
      <c r="B106" s="657"/>
      <c r="C106" s="658"/>
      <c r="D106" s="634"/>
      <c r="E106" s="635"/>
      <c r="F106" s="635"/>
      <c r="G106" s="635"/>
      <c r="H106" s="635"/>
      <c r="I106" s="635"/>
      <c r="J106" s="635"/>
      <c r="K106" s="635"/>
      <c r="L106" s="635"/>
      <c r="M106" s="635"/>
      <c r="N106" s="635"/>
      <c r="O106" s="635"/>
      <c r="P106" s="635"/>
      <c r="Q106" s="635"/>
      <c r="R106" s="635"/>
      <c r="S106" s="635"/>
      <c r="T106" s="635"/>
      <c r="U106" s="635"/>
      <c r="V106" s="635"/>
      <c r="W106" s="635"/>
      <c r="X106" s="635"/>
      <c r="Y106" s="635"/>
      <c r="Z106" s="635"/>
      <c r="AA106" s="635"/>
      <c r="AB106" s="635"/>
      <c r="AC106" s="635"/>
      <c r="AD106" s="635"/>
      <c r="AE106" s="635"/>
      <c r="AF106" s="635"/>
      <c r="AG106" s="635"/>
      <c r="AH106" s="635"/>
      <c r="AI106" s="635"/>
      <c r="AJ106" s="635"/>
      <c r="AK106" s="635"/>
      <c r="AL106" s="635"/>
      <c r="AM106" s="635"/>
      <c r="AN106" s="635"/>
      <c r="AO106" s="635"/>
      <c r="AP106" s="635"/>
      <c r="AQ106" s="635"/>
      <c r="AR106" s="635"/>
      <c r="AS106" s="635"/>
      <c r="AT106" s="635"/>
      <c r="AU106" s="636"/>
    </row>
    <row r="107" spans="2:56" ht="10.9" customHeight="1" x14ac:dyDescent="0.25">
      <c r="B107" s="657" t="str">
        <f t="shared" ref="B107" si="17">IF(D107=0,"",B105+1)</f>
        <v/>
      </c>
      <c r="C107" s="658"/>
      <c r="D107" s="631"/>
      <c r="E107" s="632"/>
      <c r="F107" s="632"/>
      <c r="G107" s="632"/>
      <c r="H107" s="632"/>
      <c r="I107" s="632"/>
      <c r="J107" s="632"/>
      <c r="K107" s="632"/>
      <c r="L107" s="632"/>
      <c r="M107" s="632"/>
      <c r="N107" s="632"/>
      <c r="O107" s="632"/>
      <c r="P107" s="632"/>
      <c r="Q107" s="632"/>
      <c r="R107" s="632"/>
      <c r="S107" s="632"/>
      <c r="T107" s="632"/>
      <c r="U107" s="632"/>
      <c r="V107" s="632"/>
      <c r="W107" s="632"/>
      <c r="X107" s="632"/>
      <c r="Y107" s="632"/>
      <c r="Z107" s="632"/>
      <c r="AA107" s="632"/>
      <c r="AB107" s="632"/>
      <c r="AC107" s="632"/>
      <c r="AD107" s="632"/>
      <c r="AE107" s="632"/>
      <c r="AF107" s="632"/>
      <c r="AG107" s="632"/>
      <c r="AH107" s="632"/>
      <c r="AI107" s="632"/>
      <c r="AJ107" s="632"/>
      <c r="AK107" s="632"/>
      <c r="AL107" s="632"/>
      <c r="AM107" s="632"/>
      <c r="AN107" s="632"/>
      <c r="AO107" s="632"/>
      <c r="AP107" s="632"/>
      <c r="AQ107" s="632"/>
      <c r="AR107" s="632"/>
      <c r="AS107" s="632"/>
      <c r="AT107" s="632"/>
      <c r="AU107" s="633"/>
    </row>
    <row r="108" spans="2:56" ht="10.9" customHeight="1" x14ac:dyDescent="0.25">
      <c r="B108" s="657"/>
      <c r="C108" s="658"/>
      <c r="D108" s="634"/>
      <c r="E108" s="635"/>
      <c r="F108" s="635"/>
      <c r="G108" s="635"/>
      <c r="H108" s="635"/>
      <c r="I108" s="635"/>
      <c r="J108" s="635"/>
      <c r="K108" s="635"/>
      <c r="L108" s="635"/>
      <c r="M108" s="635"/>
      <c r="N108" s="635"/>
      <c r="O108" s="635"/>
      <c r="P108" s="635"/>
      <c r="Q108" s="635"/>
      <c r="R108" s="635"/>
      <c r="S108" s="635"/>
      <c r="T108" s="635"/>
      <c r="U108" s="635"/>
      <c r="V108" s="635"/>
      <c r="W108" s="635"/>
      <c r="X108" s="635"/>
      <c r="Y108" s="635"/>
      <c r="Z108" s="635"/>
      <c r="AA108" s="635"/>
      <c r="AB108" s="635"/>
      <c r="AC108" s="635"/>
      <c r="AD108" s="635"/>
      <c r="AE108" s="635"/>
      <c r="AF108" s="635"/>
      <c r="AG108" s="635"/>
      <c r="AH108" s="635"/>
      <c r="AI108" s="635"/>
      <c r="AJ108" s="635"/>
      <c r="AK108" s="635"/>
      <c r="AL108" s="635"/>
      <c r="AM108" s="635"/>
      <c r="AN108" s="635"/>
      <c r="AO108" s="635"/>
      <c r="AP108" s="635"/>
      <c r="AQ108" s="635"/>
      <c r="AR108" s="635"/>
      <c r="AS108" s="635"/>
      <c r="AT108" s="635"/>
      <c r="AU108" s="636"/>
    </row>
    <row r="109" spans="2:56" ht="10.9" customHeight="1" x14ac:dyDescent="0.25">
      <c r="B109" s="657" t="str">
        <f t="shared" ref="B109" si="18">IF(D109=0,"",B107+1)</f>
        <v/>
      </c>
      <c r="C109" s="658"/>
      <c r="D109" s="631"/>
      <c r="E109" s="632"/>
      <c r="F109" s="632"/>
      <c r="G109" s="632"/>
      <c r="H109" s="632"/>
      <c r="I109" s="632"/>
      <c r="J109" s="632"/>
      <c r="K109" s="632"/>
      <c r="L109" s="632"/>
      <c r="M109" s="632"/>
      <c r="N109" s="632"/>
      <c r="O109" s="632"/>
      <c r="P109" s="632"/>
      <c r="Q109" s="632"/>
      <c r="R109" s="632"/>
      <c r="S109" s="632"/>
      <c r="T109" s="632"/>
      <c r="U109" s="632"/>
      <c r="V109" s="632"/>
      <c r="W109" s="632"/>
      <c r="X109" s="632"/>
      <c r="Y109" s="632"/>
      <c r="Z109" s="632"/>
      <c r="AA109" s="632"/>
      <c r="AB109" s="632"/>
      <c r="AC109" s="632"/>
      <c r="AD109" s="632"/>
      <c r="AE109" s="632"/>
      <c r="AF109" s="632"/>
      <c r="AG109" s="632"/>
      <c r="AH109" s="632"/>
      <c r="AI109" s="632"/>
      <c r="AJ109" s="632"/>
      <c r="AK109" s="632"/>
      <c r="AL109" s="632"/>
      <c r="AM109" s="632"/>
      <c r="AN109" s="632"/>
      <c r="AO109" s="632"/>
      <c r="AP109" s="632"/>
      <c r="AQ109" s="632"/>
      <c r="AR109" s="632"/>
      <c r="AS109" s="632"/>
      <c r="AT109" s="632"/>
      <c r="AU109" s="633"/>
    </row>
    <row r="110" spans="2:56" ht="10.9" customHeight="1" x14ac:dyDescent="0.25">
      <c r="B110" s="657"/>
      <c r="C110" s="658"/>
      <c r="D110" s="634"/>
      <c r="E110" s="635"/>
      <c r="F110" s="635"/>
      <c r="G110" s="635"/>
      <c r="H110" s="635"/>
      <c r="I110" s="635"/>
      <c r="J110" s="635"/>
      <c r="K110" s="635"/>
      <c r="L110" s="635"/>
      <c r="M110" s="635"/>
      <c r="N110" s="635"/>
      <c r="O110" s="635"/>
      <c r="P110" s="635"/>
      <c r="Q110" s="635"/>
      <c r="R110" s="635"/>
      <c r="S110" s="635"/>
      <c r="T110" s="635"/>
      <c r="U110" s="635"/>
      <c r="V110" s="635"/>
      <c r="W110" s="635"/>
      <c r="X110" s="635"/>
      <c r="Y110" s="635"/>
      <c r="Z110" s="635"/>
      <c r="AA110" s="635"/>
      <c r="AB110" s="635"/>
      <c r="AC110" s="635"/>
      <c r="AD110" s="635"/>
      <c r="AE110" s="635"/>
      <c r="AF110" s="635"/>
      <c r="AG110" s="635"/>
      <c r="AH110" s="635"/>
      <c r="AI110" s="635"/>
      <c r="AJ110" s="635"/>
      <c r="AK110" s="635"/>
      <c r="AL110" s="635"/>
      <c r="AM110" s="635"/>
      <c r="AN110" s="635"/>
      <c r="AO110" s="635"/>
      <c r="AP110" s="635"/>
      <c r="AQ110" s="635"/>
      <c r="AR110" s="635"/>
      <c r="AS110" s="635"/>
      <c r="AT110" s="635"/>
      <c r="AU110" s="636"/>
    </row>
    <row r="111" spans="2:56" ht="10.9" customHeight="1" x14ac:dyDescent="0.25">
      <c r="B111" s="657" t="str">
        <f t="shared" ref="B111" si="19">IF(D111=0,"",B109+1)</f>
        <v/>
      </c>
      <c r="C111" s="658"/>
      <c r="D111" s="631"/>
      <c r="E111" s="632"/>
      <c r="F111" s="632"/>
      <c r="G111" s="632"/>
      <c r="H111" s="632"/>
      <c r="I111" s="632"/>
      <c r="J111" s="632"/>
      <c r="K111" s="632"/>
      <c r="L111" s="632"/>
      <c r="M111" s="632"/>
      <c r="N111" s="632"/>
      <c r="O111" s="632"/>
      <c r="P111" s="632"/>
      <c r="Q111" s="632"/>
      <c r="R111" s="632"/>
      <c r="S111" s="632"/>
      <c r="T111" s="632"/>
      <c r="U111" s="632"/>
      <c r="V111" s="632"/>
      <c r="W111" s="632"/>
      <c r="X111" s="632"/>
      <c r="Y111" s="632"/>
      <c r="Z111" s="632"/>
      <c r="AA111" s="632"/>
      <c r="AB111" s="632"/>
      <c r="AC111" s="632"/>
      <c r="AD111" s="632"/>
      <c r="AE111" s="632"/>
      <c r="AF111" s="632"/>
      <c r="AG111" s="632"/>
      <c r="AH111" s="632"/>
      <c r="AI111" s="632"/>
      <c r="AJ111" s="632"/>
      <c r="AK111" s="632"/>
      <c r="AL111" s="632"/>
      <c r="AM111" s="632"/>
      <c r="AN111" s="632"/>
      <c r="AO111" s="632"/>
      <c r="AP111" s="632"/>
      <c r="AQ111" s="632"/>
      <c r="AR111" s="632"/>
      <c r="AS111" s="632"/>
      <c r="AT111" s="632"/>
      <c r="AU111" s="633"/>
    </row>
    <row r="112" spans="2:56" ht="10.9" customHeight="1" x14ac:dyDescent="0.25">
      <c r="B112" s="657"/>
      <c r="C112" s="658"/>
      <c r="D112" s="634"/>
      <c r="E112" s="635"/>
      <c r="F112" s="635"/>
      <c r="G112" s="635"/>
      <c r="H112" s="635"/>
      <c r="I112" s="635"/>
      <c r="J112" s="635"/>
      <c r="K112" s="635"/>
      <c r="L112" s="635"/>
      <c r="M112" s="635"/>
      <c r="N112" s="635"/>
      <c r="O112" s="635"/>
      <c r="P112" s="635"/>
      <c r="Q112" s="635"/>
      <c r="R112" s="635"/>
      <c r="S112" s="635"/>
      <c r="T112" s="635"/>
      <c r="U112" s="635"/>
      <c r="V112" s="635"/>
      <c r="W112" s="635"/>
      <c r="X112" s="635"/>
      <c r="Y112" s="635"/>
      <c r="Z112" s="635"/>
      <c r="AA112" s="635"/>
      <c r="AB112" s="635"/>
      <c r="AC112" s="635"/>
      <c r="AD112" s="635"/>
      <c r="AE112" s="635"/>
      <c r="AF112" s="635"/>
      <c r="AG112" s="635"/>
      <c r="AH112" s="635"/>
      <c r="AI112" s="635"/>
      <c r="AJ112" s="635"/>
      <c r="AK112" s="635"/>
      <c r="AL112" s="635"/>
      <c r="AM112" s="635"/>
      <c r="AN112" s="635"/>
      <c r="AO112" s="635"/>
      <c r="AP112" s="635"/>
      <c r="AQ112" s="635"/>
      <c r="AR112" s="635"/>
      <c r="AS112" s="635"/>
      <c r="AT112" s="635"/>
      <c r="AU112" s="636"/>
    </row>
    <row r="113" spans="1:48" ht="10.9" customHeight="1" x14ac:dyDescent="0.25">
      <c r="B113" s="657" t="str">
        <f t="shared" ref="B113" si="20">IF(D113=0,"",B111+1)</f>
        <v/>
      </c>
      <c r="C113" s="658"/>
      <c r="D113" s="631"/>
      <c r="E113" s="632"/>
      <c r="F113" s="632"/>
      <c r="G113" s="632"/>
      <c r="H113" s="632"/>
      <c r="I113" s="632"/>
      <c r="J113" s="632"/>
      <c r="K113" s="632"/>
      <c r="L113" s="632"/>
      <c r="M113" s="632"/>
      <c r="N113" s="632"/>
      <c r="O113" s="632"/>
      <c r="P113" s="632"/>
      <c r="Q113" s="632"/>
      <c r="R113" s="632"/>
      <c r="S113" s="632"/>
      <c r="T113" s="632"/>
      <c r="U113" s="632"/>
      <c r="V113" s="632"/>
      <c r="W113" s="632"/>
      <c r="X113" s="632"/>
      <c r="Y113" s="632"/>
      <c r="Z113" s="632"/>
      <c r="AA113" s="632"/>
      <c r="AB113" s="632"/>
      <c r="AC113" s="632"/>
      <c r="AD113" s="632"/>
      <c r="AE113" s="632"/>
      <c r="AF113" s="632"/>
      <c r="AG113" s="632"/>
      <c r="AH113" s="632"/>
      <c r="AI113" s="632"/>
      <c r="AJ113" s="632"/>
      <c r="AK113" s="632"/>
      <c r="AL113" s="632"/>
      <c r="AM113" s="632"/>
      <c r="AN113" s="632"/>
      <c r="AO113" s="632"/>
      <c r="AP113" s="632"/>
      <c r="AQ113" s="632"/>
      <c r="AR113" s="632"/>
      <c r="AS113" s="632"/>
      <c r="AT113" s="632"/>
      <c r="AU113" s="633"/>
    </row>
    <row r="114" spans="1:48" ht="10.9" customHeight="1" x14ac:dyDescent="0.25">
      <c r="B114" s="657"/>
      <c r="C114" s="658"/>
      <c r="D114" s="634"/>
      <c r="E114" s="635"/>
      <c r="F114" s="635"/>
      <c r="G114" s="635"/>
      <c r="H114" s="635"/>
      <c r="I114" s="635"/>
      <c r="J114" s="635"/>
      <c r="K114" s="635"/>
      <c r="L114" s="635"/>
      <c r="M114" s="635"/>
      <c r="N114" s="635"/>
      <c r="O114" s="635"/>
      <c r="P114" s="635"/>
      <c r="Q114" s="635"/>
      <c r="R114" s="635"/>
      <c r="S114" s="635"/>
      <c r="T114" s="635"/>
      <c r="U114" s="635"/>
      <c r="V114" s="635"/>
      <c r="W114" s="635"/>
      <c r="X114" s="635"/>
      <c r="Y114" s="635"/>
      <c r="Z114" s="635"/>
      <c r="AA114" s="635"/>
      <c r="AB114" s="635"/>
      <c r="AC114" s="635"/>
      <c r="AD114" s="635"/>
      <c r="AE114" s="635"/>
      <c r="AF114" s="635"/>
      <c r="AG114" s="635"/>
      <c r="AH114" s="635"/>
      <c r="AI114" s="635"/>
      <c r="AJ114" s="635"/>
      <c r="AK114" s="635"/>
      <c r="AL114" s="635"/>
      <c r="AM114" s="635"/>
      <c r="AN114" s="635"/>
      <c r="AO114" s="635"/>
      <c r="AP114" s="635"/>
      <c r="AQ114" s="635"/>
      <c r="AR114" s="635"/>
      <c r="AS114" s="635"/>
      <c r="AT114" s="635"/>
      <c r="AU114" s="636"/>
    </row>
    <row r="115" spans="1:48" ht="12" customHeight="1" x14ac:dyDescent="0.25">
      <c r="A115" s="440" t="s">
        <v>201</v>
      </c>
      <c r="B115" s="440"/>
      <c r="C115" s="440"/>
      <c r="D115" s="440"/>
      <c r="E115" s="440"/>
      <c r="F115" s="440"/>
      <c r="G115" s="440"/>
      <c r="H115" s="440"/>
      <c r="I115" s="440"/>
      <c r="J115" s="440"/>
      <c r="K115" s="440"/>
      <c r="L115" s="440"/>
      <c r="M115" s="440"/>
      <c r="N115" s="440"/>
      <c r="O115" s="440"/>
      <c r="P115" s="440"/>
      <c r="Q115" s="440"/>
      <c r="R115" s="440"/>
      <c r="S115" s="440"/>
      <c r="T115" s="440"/>
      <c r="U115" s="440"/>
      <c r="V115" s="440"/>
      <c r="W115" s="440"/>
      <c r="X115" s="440"/>
      <c r="Y115" s="440"/>
      <c r="Z115" s="440"/>
      <c r="AA115" s="440"/>
      <c r="AB115" s="440"/>
      <c r="AC115" s="440"/>
      <c r="AD115" s="440"/>
      <c r="AE115" s="440"/>
      <c r="AF115" s="440"/>
      <c r="AG115" s="440"/>
      <c r="AH115" s="440"/>
      <c r="AI115" s="440"/>
      <c r="AJ115" s="440"/>
      <c r="AK115" s="440"/>
      <c r="AL115" s="440"/>
      <c r="AM115" s="440"/>
      <c r="AN115" s="440"/>
      <c r="AO115" s="440"/>
      <c r="AP115" s="440"/>
      <c r="AQ115" s="440"/>
      <c r="AR115" s="440"/>
      <c r="AS115" s="440"/>
      <c r="AT115" s="440"/>
      <c r="AU115" s="440"/>
      <c r="AV115" s="440"/>
    </row>
    <row r="116" spans="1:48" ht="12"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469" t="s">
        <v>233</v>
      </c>
      <c r="AO116" s="469"/>
      <c r="AP116" s="469"/>
      <c r="AQ116" s="469"/>
      <c r="AR116" s="80"/>
      <c r="AS116" s="469" t="s">
        <v>232</v>
      </c>
      <c r="AT116" s="469"/>
      <c r="AU116" s="469"/>
      <c r="AV116" s="469"/>
    </row>
    <row r="117" spans="1:48" ht="12"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469"/>
      <c r="AO117" s="469"/>
      <c r="AP117" s="469"/>
      <c r="AQ117" s="469"/>
      <c r="AR117" s="80"/>
      <c r="AS117" s="469"/>
      <c r="AT117" s="469"/>
      <c r="AU117" s="469"/>
      <c r="AV117" s="469"/>
    </row>
    <row r="118" spans="1:48" ht="12"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row>
    <row r="119" spans="1:48" ht="12"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row>
    <row r="120" spans="1:48" ht="12"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row>
    <row r="121" spans="1:48" ht="12"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row>
    <row r="122" spans="1:48" ht="12"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row>
    <row r="123" spans="1:48" ht="12"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row>
    <row r="124" spans="1:48" ht="12"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row r="138" spans="1:48" ht="12"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row>
    <row r="139" spans="1:48" ht="12"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row>
    <row r="140" spans="1:48" ht="12"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row>
    <row r="141" spans="1:48" ht="12"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row>
    <row r="142" spans="1:48" ht="12"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row>
    <row r="143" spans="1:48" ht="12"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row>
    <row r="144" spans="1:48" ht="12"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row>
    <row r="145" spans="1:48" ht="12"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row>
    <row r="146" spans="1:48" ht="12"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row>
    <row r="147" spans="1:48" ht="12"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row>
    <row r="148" spans="1:48" ht="12"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row>
    <row r="149" spans="1:48" ht="12"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row>
    <row r="150" spans="1:48" ht="12"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row>
    <row r="151" spans="1:48" ht="12"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row>
    <row r="152" spans="1:48" ht="12"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row>
    <row r="153" spans="1:48" ht="12"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row>
    <row r="154" spans="1:48" ht="12"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row>
    <row r="155" spans="1:48" ht="12"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row>
    <row r="156" spans="1:48" ht="12"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row>
    <row r="157" spans="1:48" ht="12"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row>
    <row r="158" spans="1:48" ht="12"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row>
    <row r="159" spans="1:48" ht="12"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row>
    <row r="160" spans="1:48" ht="12"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row>
    <row r="161" spans="1:48" ht="12"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row>
    <row r="162" spans="1:48" ht="12"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row>
    <row r="163" spans="1:48" ht="12"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row>
    <row r="164" spans="1:48" ht="12"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row>
    <row r="165" spans="1:48" ht="12"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row>
    <row r="166" spans="1:48" ht="12"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row>
    <row r="167" spans="1:48" ht="12"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row>
    <row r="168" spans="1:48" ht="12"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row>
    <row r="169" spans="1:48" ht="12"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row>
    <row r="170" spans="1:48" ht="12"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row>
    <row r="171" spans="1:48" ht="12"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80"/>
    </row>
    <row r="172" spans="1:48" ht="12"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row>
    <row r="173" spans="1:48" ht="12"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80"/>
    </row>
    <row r="174" spans="1:48" ht="12"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row>
    <row r="175" spans="1:48" ht="12"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row>
    <row r="176" spans="1:48" ht="12"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row>
    <row r="177" spans="1:48" ht="12"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row>
    <row r="178" spans="1:48" ht="12"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row>
    <row r="179" spans="1:48" ht="12"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row>
    <row r="180" spans="1:48" ht="12"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row>
    <row r="181" spans="1:48" ht="12"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row>
    <row r="182" spans="1:48" ht="12"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row>
    <row r="183" spans="1:48" ht="12"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row>
    <row r="184" spans="1:48" ht="12"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row>
    <row r="185" spans="1:48" ht="12"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row>
    <row r="186" spans="1:48" ht="12"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row>
    <row r="187" spans="1:48" ht="12"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row>
    <row r="188" spans="1:48" ht="12"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row>
    <row r="189" spans="1:48" ht="12"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row>
    <row r="190" spans="1:48" ht="12"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row>
    <row r="191" spans="1:48" ht="12"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row>
    <row r="192" spans="1:48" ht="12"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row>
    <row r="193" spans="1:48" ht="12"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row>
    <row r="194" spans="1:48" ht="12"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row>
    <row r="195" spans="1:48" ht="12"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row>
    <row r="196" spans="1:48" ht="12"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row>
    <row r="197" spans="1:48" ht="12"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row>
    <row r="198" spans="1:48" ht="12"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row>
    <row r="199" spans="1:48" ht="12"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row>
    <row r="200" spans="1:48" ht="12"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row>
    <row r="201" spans="1:48" ht="12" customHeight="1" x14ac:dyDescent="0.2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row>
    <row r="202" spans="1:48" ht="12" customHeight="1" x14ac:dyDescent="0.2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row>
    <row r="203" spans="1:48" ht="12" customHeight="1" x14ac:dyDescent="0.2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row>
    <row r="204" spans="1:48" ht="12" customHeight="1" x14ac:dyDescent="0.2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row>
    <row r="205" spans="1:48" ht="12" customHeight="1" x14ac:dyDescent="0.2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row>
    <row r="206" spans="1:48" ht="12" customHeight="1" x14ac:dyDescent="0.2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row>
    <row r="207" spans="1:48" ht="12" customHeight="1" x14ac:dyDescent="0.2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row>
    <row r="208" spans="1:48" ht="12" customHeight="1" x14ac:dyDescent="0.2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row>
    <row r="209" spans="1:48" ht="12" customHeight="1" x14ac:dyDescent="0.2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row>
    <row r="210" spans="1:48" ht="12" customHeight="1" x14ac:dyDescent="0.2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row>
    <row r="211" spans="1:48" ht="12" customHeight="1" x14ac:dyDescent="0.2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row>
    <row r="212" spans="1:48" ht="12" customHeight="1" x14ac:dyDescent="0.2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row>
    <row r="213" spans="1:48" ht="12" customHeight="1" x14ac:dyDescent="0.2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row>
    <row r="214" spans="1:48" ht="12" customHeight="1" x14ac:dyDescent="0.2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row>
    <row r="215" spans="1:48" ht="12" customHeight="1" x14ac:dyDescent="0.2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80"/>
    </row>
    <row r="216" spans="1:48" ht="12" customHeight="1" x14ac:dyDescent="0.2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80"/>
      <c r="AV216" s="80"/>
    </row>
    <row r="217" spans="1:48" ht="12" customHeight="1" x14ac:dyDescent="0.2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c r="AV217" s="80"/>
    </row>
    <row r="218" spans="1:48" ht="12" customHeight="1" x14ac:dyDescent="0.2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c r="AV218" s="80"/>
    </row>
    <row r="219" spans="1:48" ht="12" customHeight="1" x14ac:dyDescent="0.2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c r="AU219" s="80"/>
      <c r="AV219" s="80"/>
    </row>
    <row r="220" spans="1:48" ht="12" customHeight="1" x14ac:dyDescent="0.2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c r="AU220" s="80"/>
      <c r="AV220" s="80"/>
    </row>
    <row r="221" spans="1:48" ht="12" customHeight="1" x14ac:dyDescent="0.2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c r="AU221" s="80"/>
      <c r="AV221" s="80"/>
    </row>
    <row r="222" spans="1:48" ht="12" customHeight="1" x14ac:dyDescent="0.2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c r="AU222" s="80"/>
      <c r="AV222" s="80"/>
    </row>
    <row r="223" spans="1:48" ht="12" customHeight="1" x14ac:dyDescent="0.2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c r="AV223" s="80"/>
    </row>
    <row r="224" spans="1:48" ht="12" customHeight="1" x14ac:dyDescent="0.2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c r="AU224" s="80"/>
      <c r="AV224" s="80"/>
    </row>
    <row r="225" spans="1:48" ht="12" customHeight="1" x14ac:dyDescent="0.2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c r="AU225" s="80"/>
      <c r="AV225" s="80"/>
    </row>
    <row r="226" spans="1:48" ht="12" customHeight="1" x14ac:dyDescent="0.2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c r="AU226" s="80"/>
      <c r="AV226" s="80"/>
    </row>
    <row r="227" spans="1:48" ht="12" customHeight="1" x14ac:dyDescent="0.2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c r="AU227" s="80"/>
      <c r="AV227" s="80"/>
    </row>
    <row r="228" spans="1:48" ht="12" customHeight="1" x14ac:dyDescent="0.2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c r="AU228" s="80"/>
      <c r="AV228" s="80"/>
    </row>
    <row r="229" spans="1:48" ht="12" customHeight="1" x14ac:dyDescent="0.2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c r="AU229" s="80"/>
      <c r="AV229" s="80"/>
    </row>
    <row r="230" spans="1:48" ht="12" customHeight="1" x14ac:dyDescent="0.2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c r="AU230" s="80"/>
      <c r="AV230" s="80"/>
    </row>
    <row r="231" spans="1:48" ht="12" customHeight="1" x14ac:dyDescent="0.2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c r="AU231" s="80"/>
      <c r="AV231" s="80"/>
    </row>
    <row r="232" spans="1:48" ht="12" customHeight="1" x14ac:dyDescent="0.2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c r="AU232" s="80"/>
      <c r="AV232" s="80"/>
    </row>
    <row r="233" spans="1:48" ht="12" customHeight="1" x14ac:dyDescent="0.2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c r="AU233" s="80"/>
      <c r="AV233" s="80"/>
    </row>
    <row r="234" spans="1:48" ht="12" customHeight="1" x14ac:dyDescent="0.2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c r="AU234" s="80"/>
      <c r="AV234" s="80"/>
    </row>
    <row r="235" spans="1:48" ht="12" customHeight="1" x14ac:dyDescent="0.2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c r="AU235" s="80"/>
      <c r="AV235" s="80"/>
    </row>
    <row r="236" spans="1:48" ht="12" customHeight="1" x14ac:dyDescent="0.2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c r="AU236" s="80"/>
      <c r="AV236" s="80"/>
    </row>
    <row r="237" spans="1:48" ht="12" customHeight="1" x14ac:dyDescent="0.2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c r="AU237" s="80"/>
      <c r="AV237" s="80"/>
    </row>
    <row r="238" spans="1:48" ht="12" customHeight="1" x14ac:dyDescent="0.2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c r="AU238" s="80"/>
      <c r="AV238" s="80"/>
    </row>
    <row r="239" spans="1:48" ht="12" customHeight="1" x14ac:dyDescent="0.2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c r="AU239" s="80"/>
      <c r="AV239" s="80"/>
    </row>
    <row r="240" spans="1:48" ht="12" customHeight="1" x14ac:dyDescent="0.2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c r="AU240" s="80"/>
      <c r="AV240" s="80"/>
    </row>
    <row r="241" spans="1:48" ht="12" customHeight="1" x14ac:dyDescent="0.2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c r="AU241" s="80"/>
      <c r="AV241" s="80"/>
    </row>
    <row r="242" spans="1:48" ht="12" customHeight="1" x14ac:dyDescent="0.2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c r="AU242" s="80"/>
      <c r="AV242" s="80"/>
    </row>
    <row r="243" spans="1:48" ht="12" customHeight="1" x14ac:dyDescent="0.2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c r="AU243" s="80"/>
      <c r="AV243" s="80"/>
    </row>
    <row r="244" spans="1:48" ht="12" customHeight="1" x14ac:dyDescent="0.2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row>
    <row r="245" spans="1:48" ht="12" customHeight="1" x14ac:dyDescent="0.2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c r="AU245" s="80"/>
      <c r="AV245" s="80"/>
    </row>
    <row r="246" spans="1:48" ht="12" customHeight="1" x14ac:dyDescent="0.2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c r="AU246" s="80"/>
      <c r="AV246" s="80"/>
    </row>
    <row r="247" spans="1:48" ht="12" customHeight="1" x14ac:dyDescent="0.2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c r="AU247" s="80"/>
      <c r="AV247" s="80"/>
    </row>
    <row r="248" spans="1:48" ht="12" customHeight="1" x14ac:dyDescent="0.2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c r="AU248" s="80"/>
      <c r="AV248" s="80"/>
    </row>
    <row r="249" spans="1:48" ht="12" customHeight="1" x14ac:dyDescent="0.2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c r="AU249" s="80"/>
      <c r="AV249" s="80"/>
    </row>
    <row r="250" spans="1:48" ht="12" customHeight="1" x14ac:dyDescent="0.2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c r="AU250" s="80"/>
      <c r="AV250" s="80"/>
    </row>
    <row r="251" spans="1:48" ht="12" customHeight="1" x14ac:dyDescent="0.2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c r="AU251" s="80"/>
      <c r="AV251" s="80"/>
    </row>
    <row r="252" spans="1:48" ht="12" customHeight="1" x14ac:dyDescent="0.2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c r="AU252" s="80"/>
      <c r="AV252" s="80"/>
    </row>
    <row r="253" spans="1:48" ht="12" customHeight="1" x14ac:dyDescent="0.2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c r="AU253" s="80"/>
      <c r="AV253" s="80"/>
    </row>
    <row r="254" spans="1:48" ht="12" customHeight="1" x14ac:dyDescent="0.2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c r="AU254" s="80"/>
      <c r="AV254" s="80"/>
    </row>
    <row r="255" spans="1:48" ht="12" customHeight="1" x14ac:dyDescent="0.2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c r="AU255" s="80"/>
      <c r="AV255" s="80"/>
    </row>
    <row r="256" spans="1:48" ht="12" customHeight="1" x14ac:dyDescent="0.2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c r="AU256" s="80"/>
      <c r="AV256" s="80"/>
    </row>
    <row r="257" spans="1:48" ht="12" customHeight="1" x14ac:dyDescent="0.2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row>
    <row r="258" spans="1:48" ht="12" customHeight="1" x14ac:dyDescent="0.2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c r="AU258" s="80"/>
      <c r="AV258" s="80"/>
    </row>
    <row r="259" spans="1:48" ht="12" customHeight="1" x14ac:dyDescent="0.2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c r="AU259" s="80"/>
      <c r="AV259" s="80"/>
    </row>
    <row r="260" spans="1:48" ht="12" customHeight="1" x14ac:dyDescent="0.2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c r="AU260" s="80"/>
      <c r="AV260" s="80"/>
    </row>
    <row r="261" spans="1:48" ht="12" customHeight="1" x14ac:dyDescent="0.2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c r="AU261" s="80"/>
      <c r="AV261" s="80"/>
    </row>
    <row r="262" spans="1:48" ht="12" customHeight="1" x14ac:dyDescent="0.2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c r="AU262" s="80"/>
      <c r="AV262" s="80"/>
    </row>
    <row r="263" spans="1:48" ht="12" customHeight="1" x14ac:dyDescent="0.2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c r="AU263" s="80"/>
      <c r="AV263" s="80"/>
    </row>
    <row r="264" spans="1:48" ht="12" customHeight="1" x14ac:dyDescent="0.2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c r="AU264" s="80"/>
      <c r="AV264" s="80"/>
    </row>
    <row r="265" spans="1:48" ht="12" customHeight="1" x14ac:dyDescent="0.2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c r="AU265" s="80"/>
      <c r="AV265" s="80"/>
    </row>
    <row r="266" spans="1:48" ht="12" customHeight="1" x14ac:dyDescent="0.2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c r="AU266" s="80"/>
      <c r="AV266" s="80"/>
    </row>
    <row r="267" spans="1:48" ht="12" customHeight="1" x14ac:dyDescent="0.2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c r="AU267" s="80"/>
      <c r="AV267" s="80"/>
    </row>
    <row r="268" spans="1:48" ht="12" customHeight="1" x14ac:dyDescent="0.2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c r="AU268" s="80"/>
      <c r="AV268" s="80"/>
    </row>
    <row r="269" spans="1:48" ht="12" customHeight="1" x14ac:dyDescent="0.2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c r="AU269" s="80"/>
      <c r="AV269" s="80"/>
    </row>
    <row r="270" spans="1:48" ht="12" customHeight="1" x14ac:dyDescent="0.2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c r="AU270" s="80"/>
      <c r="AV270" s="80"/>
    </row>
    <row r="271" spans="1:48" ht="12" customHeight="1" x14ac:dyDescent="0.2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c r="AU271" s="80"/>
      <c r="AV271" s="80"/>
    </row>
    <row r="272" spans="1:48" ht="12" customHeight="1" x14ac:dyDescent="0.2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c r="AU272" s="80"/>
      <c r="AV272" s="80"/>
    </row>
    <row r="273" spans="1:48" ht="12" customHeight="1" x14ac:dyDescent="0.2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c r="AU273" s="80"/>
      <c r="AV273" s="80"/>
    </row>
    <row r="274" spans="1:48" ht="12" customHeight="1" x14ac:dyDescent="0.2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c r="AU274" s="80"/>
      <c r="AV274" s="80"/>
    </row>
    <row r="275" spans="1:48" ht="12" customHeight="1" x14ac:dyDescent="0.2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c r="AU275" s="80"/>
      <c r="AV275" s="80"/>
    </row>
    <row r="276" spans="1:48" ht="12" customHeight="1" x14ac:dyDescent="0.2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c r="AU276" s="80"/>
      <c r="AV276" s="80"/>
    </row>
    <row r="277" spans="1:48" ht="12" customHeight="1" x14ac:dyDescent="0.2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c r="AU277" s="80"/>
      <c r="AV277" s="80"/>
    </row>
    <row r="278" spans="1:48" ht="12" customHeight="1" x14ac:dyDescent="0.2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c r="AU278" s="80"/>
      <c r="AV278" s="80"/>
    </row>
    <row r="279" spans="1:48" ht="12" customHeight="1" x14ac:dyDescent="0.2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c r="AU279" s="80"/>
      <c r="AV279" s="80"/>
    </row>
    <row r="280" spans="1:48" ht="12" customHeight="1" x14ac:dyDescent="0.2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c r="AU280" s="80"/>
      <c r="AV280" s="80"/>
    </row>
    <row r="281" spans="1:48" ht="12" customHeight="1" x14ac:dyDescent="0.2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c r="AU281" s="80"/>
      <c r="AV281" s="80"/>
    </row>
    <row r="282" spans="1:48" ht="12" customHeight="1" x14ac:dyDescent="0.2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c r="AU282" s="80"/>
      <c r="AV282" s="80"/>
    </row>
    <row r="283" spans="1:48" ht="12" customHeight="1" x14ac:dyDescent="0.2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c r="AU283" s="80"/>
      <c r="AV283" s="80"/>
    </row>
    <row r="284" spans="1:48" ht="12" customHeight="1" x14ac:dyDescent="0.2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c r="AU284" s="80"/>
      <c r="AV284" s="80"/>
    </row>
    <row r="285" spans="1:48" ht="12" customHeight="1" x14ac:dyDescent="0.2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c r="AU285" s="80"/>
      <c r="AV285" s="80"/>
    </row>
    <row r="286" spans="1:48" ht="12" customHeight="1" x14ac:dyDescent="0.2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c r="AU286" s="80"/>
      <c r="AV286" s="80"/>
    </row>
    <row r="287" spans="1:48" ht="12" customHeight="1" x14ac:dyDescent="0.2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c r="AV287" s="80"/>
    </row>
    <row r="288" spans="1:48" ht="12" customHeight="1" x14ac:dyDescent="0.2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c r="AU288" s="80"/>
      <c r="AV288" s="80"/>
    </row>
    <row r="289" spans="1:48" ht="12" customHeight="1" x14ac:dyDescent="0.2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c r="AU289" s="80"/>
      <c r="AV289" s="80"/>
    </row>
    <row r="290" spans="1:48" ht="12" customHeight="1" x14ac:dyDescent="0.2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c r="AU290" s="80"/>
      <c r="AV290" s="80"/>
    </row>
    <row r="291" spans="1:48" ht="12" customHeight="1" x14ac:dyDescent="0.2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c r="AV291" s="80"/>
    </row>
    <row r="292" spans="1:48" ht="12" customHeight="1" x14ac:dyDescent="0.2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c r="AU292" s="80"/>
      <c r="AV292" s="80"/>
    </row>
    <row r="293" spans="1:48" ht="12" customHeight="1" x14ac:dyDescent="0.2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c r="AV293" s="80"/>
    </row>
    <row r="294" spans="1:48" ht="12" customHeight="1" x14ac:dyDescent="0.2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c r="AU294" s="80"/>
      <c r="AV294" s="80"/>
    </row>
    <row r="295" spans="1:48" ht="12" customHeight="1" x14ac:dyDescent="0.2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c r="AU295" s="80"/>
      <c r="AV295" s="80"/>
    </row>
    <row r="296" spans="1:48" ht="12" customHeight="1" x14ac:dyDescent="0.2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c r="AU296" s="80"/>
      <c r="AV296" s="80"/>
    </row>
    <row r="297" spans="1:48" ht="12" customHeight="1" x14ac:dyDescent="0.2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row>
    <row r="298" spans="1:48" ht="12" customHeight="1" x14ac:dyDescent="0.2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row>
    <row r="299" spans="1:48" ht="12" customHeight="1" x14ac:dyDescent="0.2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c r="AU299" s="80"/>
      <c r="AV299" s="80"/>
    </row>
    <row r="300" spans="1:48" ht="12" customHeight="1" x14ac:dyDescent="0.2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c r="AU300" s="80"/>
      <c r="AV300" s="80"/>
    </row>
    <row r="301" spans="1:48" ht="12" customHeight="1" x14ac:dyDescent="0.2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c r="AU301" s="80"/>
      <c r="AV301" s="80"/>
    </row>
    <row r="302" spans="1:48" ht="12" customHeight="1" x14ac:dyDescent="0.2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c r="AU302" s="80"/>
      <c r="AV302" s="80"/>
    </row>
    <row r="303" spans="1:48" ht="12" customHeight="1" x14ac:dyDescent="0.2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c r="AU303" s="80"/>
      <c r="AV303" s="80"/>
    </row>
    <row r="304" spans="1:48" ht="12" customHeight="1" x14ac:dyDescent="0.2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c r="AU304" s="80"/>
      <c r="AV304" s="80"/>
    </row>
    <row r="305" spans="1:48" ht="12" customHeight="1" x14ac:dyDescent="0.2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c r="AU305" s="80"/>
      <c r="AV305" s="80"/>
    </row>
    <row r="306" spans="1:48" ht="12" customHeight="1" x14ac:dyDescent="0.2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c r="AU306" s="80"/>
      <c r="AV306" s="80"/>
    </row>
    <row r="307" spans="1:48" ht="12" customHeight="1" x14ac:dyDescent="0.2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c r="AU307" s="80"/>
      <c r="AV307" s="80"/>
    </row>
    <row r="308" spans="1:48" ht="12" customHeight="1" x14ac:dyDescent="0.2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c r="AU308" s="80"/>
      <c r="AV308" s="80"/>
    </row>
    <row r="309" spans="1:48" ht="12" customHeight="1" x14ac:dyDescent="0.2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c r="AU309" s="80"/>
      <c r="AV309" s="80"/>
    </row>
    <row r="310" spans="1:48" ht="12" customHeight="1" x14ac:dyDescent="0.2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c r="AU310" s="80"/>
      <c r="AV310" s="80"/>
    </row>
    <row r="311" spans="1:48" ht="12" customHeight="1" x14ac:dyDescent="0.2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c r="AU311" s="80"/>
      <c r="AV311" s="80"/>
    </row>
    <row r="312" spans="1:48" ht="12" customHeight="1" x14ac:dyDescent="0.2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c r="AU312" s="80"/>
      <c r="AV312" s="80"/>
    </row>
    <row r="313" spans="1:48" ht="12" customHeight="1" x14ac:dyDescent="0.2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c r="AU313" s="80"/>
      <c r="AV313" s="80"/>
    </row>
    <row r="314" spans="1:48" ht="12" customHeight="1" x14ac:dyDescent="0.2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c r="AU314" s="80"/>
      <c r="AV314" s="80"/>
    </row>
    <row r="315" spans="1:48" ht="12" customHeight="1" x14ac:dyDescent="0.2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c r="AU315" s="80"/>
      <c r="AV315" s="80"/>
    </row>
    <row r="316" spans="1:48" ht="12" customHeight="1" x14ac:dyDescent="0.2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c r="AU316" s="80"/>
      <c r="AV316" s="80"/>
    </row>
    <row r="317" spans="1:48" ht="12" customHeight="1" x14ac:dyDescent="0.2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c r="AU317" s="80"/>
      <c r="AV317" s="80"/>
    </row>
    <row r="318" spans="1:48" ht="12" customHeight="1" x14ac:dyDescent="0.2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c r="AU318" s="80"/>
      <c r="AV318" s="80"/>
    </row>
    <row r="319" spans="1:48" ht="12" customHeight="1" x14ac:dyDescent="0.2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c r="AU319" s="80"/>
      <c r="AV319" s="80"/>
    </row>
    <row r="320" spans="1:48" ht="12" customHeight="1" x14ac:dyDescent="0.2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c r="AU320" s="80"/>
      <c r="AV320" s="80"/>
    </row>
    <row r="321" spans="1:48" ht="12" customHeight="1" x14ac:dyDescent="0.2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c r="AU321" s="80"/>
      <c r="AV321" s="80"/>
    </row>
    <row r="322" spans="1:48" ht="12" customHeight="1" x14ac:dyDescent="0.2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c r="AU322" s="80"/>
      <c r="AV322" s="80"/>
    </row>
    <row r="323" spans="1:48" ht="12" customHeight="1" x14ac:dyDescent="0.2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c r="AU323" s="80"/>
      <c r="AV323" s="80"/>
    </row>
    <row r="324" spans="1:48" ht="12" customHeight="1" x14ac:dyDescent="0.2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c r="AU324" s="80"/>
      <c r="AV324" s="80"/>
    </row>
    <row r="325" spans="1:48" ht="12" customHeight="1" x14ac:dyDescent="0.2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c r="AU325" s="80"/>
      <c r="AV325" s="80"/>
    </row>
    <row r="326" spans="1:48" ht="12" customHeight="1" x14ac:dyDescent="0.2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c r="AU326" s="80"/>
      <c r="AV326" s="80"/>
    </row>
    <row r="327" spans="1:48" ht="12" customHeight="1" x14ac:dyDescent="0.2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c r="AU327" s="80"/>
      <c r="AV327" s="80"/>
    </row>
    <row r="328" spans="1:48" ht="12" customHeight="1" x14ac:dyDescent="0.2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c r="AU328" s="80"/>
      <c r="AV328" s="80"/>
    </row>
    <row r="329" spans="1:48" ht="12" customHeight="1" x14ac:dyDescent="0.2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c r="AU329" s="80"/>
      <c r="AV329" s="80"/>
    </row>
    <row r="330" spans="1:48" ht="12" customHeight="1" x14ac:dyDescent="0.2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row>
    <row r="331" spans="1:48" ht="12" customHeight="1" x14ac:dyDescent="0.2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row>
    <row r="332" spans="1:48" ht="12" customHeight="1" x14ac:dyDescent="0.2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row>
    <row r="333" spans="1:48" ht="12" customHeight="1" x14ac:dyDescent="0.2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row>
    <row r="334" spans="1:48" ht="12" customHeight="1" x14ac:dyDescent="0.2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row>
    <row r="335" spans="1:48" ht="12" customHeight="1" x14ac:dyDescent="0.2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row>
    <row r="336" spans="1:48" ht="12" customHeight="1" x14ac:dyDescent="0.2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row>
    <row r="337" spans="1:48" ht="12" customHeight="1" x14ac:dyDescent="0.2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row>
    <row r="338" spans="1:48" ht="12" customHeight="1" x14ac:dyDescent="0.2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row>
    <row r="339" spans="1:48" ht="12" customHeight="1" x14ac:dyDescent="0.2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row>
    <row r="340" spans="1:48" ht="12" customHeight="1" x14ac:dyDescent="0.2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row>
    <row r="341" spans="1:48" ht="12" customHeight="1" x14ac:dyDescent="0.2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row>
    <row r="342" spans="1:48" ht="12" customHeight="1" x14ac:dyDescent="0.2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row>
    <row r="343" spans="1:48" ht="12" customHeight="1" x14ac:dyDescent="0.2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row>
    <row r="344" spans="1:48" ht="12" customHeight="1" x14ac:dyDescent="0.2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c r="AU344" s="80"/>
      <c r="AV344" s="80"/>
    </row>
    <row r="345" spans="1:48" ht="12" customHeight="1" x14ac:dyDescent="0.2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c r="AU345" s="80"/>
      <c r="AV345" s="80"/>
    </row>
    <row r="346" spans="1:48" ht="12" customHeight="1" x14ac:dyDescent="0.2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c r="AU346" s="80"/>
      <c r="AV346" s="80"/>
    </row>
    <row r="347" spans="1:48" ht="12" customHeight="1" x14ac:dyDescent="0.2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c r="AU347" s="80"/>
      <c r="AV347" s="80"/>
    </row>
    <row r="348" spans="1:48" ht="12" customHeight="1" x14ac:dyDescent="0.2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c r="AU348" s="80"/>
      <c r="AV348" s="80"/>
    </row>
    <row r="349" spans="1:48" ht="12" customHeight="1" x14ac:dyDescent="0.2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c r="AU349" s="80"/>
      <c r="AV349" s="80"/>
    </row>
    <row r="350" spans="1:48" ht="12" customHeight="1" x14ac:dyDescent="0.2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c r="AU350" s="80"/>
      <c r="AV350" s="80"/>
    </row>
    <row r="351" spans="1:48" ht="12" customHeight="1" x14ac:dyDescent="0.2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c r="AU351" s="80"/>
      <c r="AV351" s="80"/>
    </row>
    <row r="352" spans="1:48" ht="12" customHeight="1" x14ac:dyDescent="0.2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c r="AU352" s="80"/>
      <c r="AV352" s="80"/>
    </row>
    <row r="353" spans="1:48" ht="12" customHeight="1" x14ac:dyDescent="0.2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c r="AU353" s="80"/>
      <c r="AV353" s="80"/>
    </row>
    <row r="354" spans="1:48" ht="12" customHeight="1" x14ac:dyDescent="0.2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c r="AU354" s="80"/>
      <c r="AV354" s="80"/>
    </row>
    <row r="355" spans="1:48" ht="12" customHeight="1" x14ac:dyDescent="0.2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c r="AU355" s="80"/>
      <c r="AV355" s="80"/>
    </row>
    <row r="356" spans="1:48" ht="12" customHeight="1" x14ac:dyDescent="0.2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c r="AU356" s="80"/>
      <c r="AV356" s="80"/>
    </row>
    <row r="357" spans="1:48" ht="12" customHeight="1" x14ac:dyDescent="0.2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c r="AU357" s="80"/>
      <c r="AV357" s="80"/>
    </row>
    <row r="358" spans="1:48" ht="12" customHeight="1" x14ac:dyDescent="0.2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c r="AU358" s="80"/>
      <c r="AV358" s="80"/>
    </row>
    <row r="359" spans="1:48" ht="12" customHeight="1" x14ac:dyDescent="0.2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c r="AU359" s="80"/>
      <c r="AV359" s="80"/>
    </row>
    <row r="360" spans="1:48" ht="12" customHeight="1" x14ac:dyDescent="0.2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c r="AU360" s="80"/>
      <c r="AV360" s="80"/>
    </row>
    <row r="361" spans="1:48" ht="12" customHeight="1" x14ac:dyDescent="0.2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c r="AU361" s="80"/>
      <c r="AV361" s="80"/>
    </row>
    <row r="362" spans="1:48" ht="12" customHeight="1" x14ac:dyDescent="0.2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c r="AU362" s="80"/>
      <c r="AV362" s="80"/>
    </row>
    <row r="363" spans="1:48" ht="12" customHeight="1" x14ac:dyDescent="0.2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c r="AU363" s="80"/>
      <c r="AV363" s="80"/>
    </row>
    <row r="364" spans="1:48" ht="12" customHeight="1" x14ac:dyDescent="0.2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c r="AU364" s="80"/>
      <c r="AV364" s="80"/>
    </row>
    <row r="365" spans="1:48" ht="12" customHeight="1" x14ac:dyDescent="0.2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c r="AU365" s="80"/>
      <c r="AV365" s="80"/>
    </row>
    <row r="366" spans="1:48" ht="12" customHeight="1" x14ac:dyDescent="0.2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c r="AU366" s="80"/>
      <c r="AV366" s="80"/>
    </row>
    <row r="367" spans="1:48" ht="12" customHeight="1" x14ac:dyDescent="0.2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c r="AU367" s="80"/>
      <c r="AV367" s="80"/>
    </row>
    <row r="368" spans="1:48" ht="12" customHeight="1" x14ac:dyDescent="0.2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c r="AU368" s="80"/>
      <c r="AV368" s="80"/>
    </row>
    <row r="369" spans="1:48" ht="12" customHeight="1" x14ac:dyDescent="0.2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c r="AU369" s="80"/>
      <c r="AV369" s="80"/>
    </row>
    <row r="370" spans="1:48" ht="12" customHeight="1" x14ac:dyDescent="0.2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c r="AU370" s="80"/>
      <c r="AV370" s="80"/>
    </row>
    <row r="371" spans="1:48" ht="12" customHeight="1" x14ac:dyDescent="0.2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c r="AU371" s="80"/>
      <c r="AV371" s="80"/>
    </row>
    <row r="372" spans="1:48" ht="12" customHeight="1" x14ac:dyDescent="0.2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c r="AU372" s="80"/>
      <c r="AV372" s="80"/>
    </row>
    <row r="373" spans="1:48" ht="12" customHeight="1" x14ac:dyDescent="0.2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c r="AU373" s="80"/>
      <c r="AV373" s="80"/>
    </row>
    <row r="374" spans="1:48" ht="12" customHeight="1" x14ac:dyDescent="0.2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c r="AU374" s="80"/>
      <c r="AV374" s="80"/>
    </row>
    <row r="375" spans="1:48" ht="12" customHeight="1" x14ac:dyDescent="0.2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c r="AU375" s="80"/>
      <c r="AV375" s="80"/>
    </row>
    <row r="376" spans="1:48" ht="12" customHeight="1" x14ac:dyDescent="0.2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c r="AU376" s="80"/>
      <c r="AV376" s="80"/>
    </row>
    <row r="377" spans="1:48" ht="12" customHeight="1" x14ac:dyDescent="0.2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c r="AU377" s="80"/>
      <c r="AV377" s="80"/>
    </row>
    <row r="378" spans="1:48" ht="12" customHeight="1" x14ac:dyDescent="0.2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c r="AU378" s="80"/>
      <c r="AV378" s="80"/>
    </row>
    <row r="379" spans="1:48" ht="12" customHeight="1" x14ac:dyDescent="0.2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c r="AU379" s="80"/>
      <c r="AV379" s="80"/>
    </row>
    <row r="380" spans="1:48" ht="12" customHeight="1" x14ac:dyDescent="0.2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c r="AU380" s="80"/>
      <c r="AV380" s="80"/>
    </row>
    <row r="381" spans="1:48" ht="12" customHeight="1" x14ac:dyDescent="0.2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c r="AU381" s="80"/>
      <c r="AV381" s="80"/>
    </row>
    <row r="382" spans="1:48" ht="12" customHeight="1" x14ac:dyDescent="0.2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c r="AU382" s="80"/>
      <c r="AV382" s="80"/>
    </row>
    <row r="383" spans="1:48" ht="12" customHeight="1" x14ac:dyDescent="0.2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c r="AU383" s="80"/>
      <c r="AV383" s="80"/>
    </row>
    <row r="384" spans="1:48" ht="12" customHeight="1" x14ac:dyDescent="0.2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row>
    <row r="385" spans="1:48" ht="12" customHeight="1" x14ac:dyDescent="0.2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c r="AU385" s="80"/>
      <c r="AV385" s="80"/>
    </row>
    <row r="386" spans="1:48" ht="12" customHeight="1" x14ac:dyDescent="0.2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c r="AU386" s="80"/>
      <c r="AV386" s="80"/>
    </row>
    <row r="387" spans="1:48" ht="12" customHeight="1" x14ac:dyDescent="0.2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c r="AU387" s="80"/>
      <c r="AV387" s="80"/>
    </row>
    <row r="388" spans="1:48" ht="12" customHeight="1" x14ac:dyDescent="0.2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c r="AU388" s="80"/>
      <c r="AV388" s="80"/>
    </row>
    <row r="389" spans="1:48" ht="12" customHeight="1" x14ac:dyDescent="0.2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c r="AU389" s="80"/>
      <c r="AV389" s="80"/>
    </row>
    <row r="390" spans="1:48" ht="12" customHeight="1" x14ac:dyDescent="0.2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c r="AU390" s="80"/>
      <c r="AV390" s="80"/>
    </row>
    <row r="391" spans="1:48" ht="12" customHeight="1" x14ac:dyDescent="0.2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c r="AU391" s="80"/>
      <c r="AV391" s="80"/>
    </row>
    <row r="392" spans="1:48" ht="12" customHeight="1" x14ac:dyDescent="0.2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c r="AU392" s="80"/>
      <c r="AV392" s="80"/>
    </row>
    <row r="393" spans="1:48" ht="12" customHeight="1" x14ac:dyDescent="0.2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c r="AU393" s="80"/>
      <c r="AV393" s="80"/>
    </row>
    <row r="394" spans="1:48" ht="12" customHeight="1" x14ac:dyDescent="0.2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c r="AU394" s="80"/>
      <c r="AV394" s="80"/>
    </row>
    <row r="395" spans="1:48" ht="12" customHeight="1" x14ac:dyDescent="0.2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c r="AU395" s="80"/>
      <c r="AV395" s="80"/>
    </row>
    <row r="396" spans="1:48" ht="12" customHeight="1" x14ac:dyDescent="0.2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c r="AU396" s="80"/>
      <c r="AV396" s="80"/>
    </row>
    <row r="397" spans="1:48" ht="12" customHeight="1" x14ac:dyDescent="0.2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c r="AU397" s="80"/>
      <c r="AV397" s="80"/>
    </row>
    <row r="398" spans="1:48" ht="12" customHeight="1" x14ac:dyDescent="0.2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c r="AU398" s="80"/>
      <c r="AV398" s="80"/>
    </row>
    <row r="399" spans="1:48" ht="12" customHeight="1" x14ac:dyDescent="0.2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c r="AU399" s="80"/>
      <c r="AV399" s="80"/>
    </row>
    <row r="400" spans="1:48" ht="12" customHeight="1" x14ac:dyDescent="0.2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c r="AU400" s="80"/>
      <c r="AV400" s="80"/>
    </row>
    <row r="401" spans="1:48" ht="12" customHeight="1" x14ac:dyDescent="0.2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c r="AU401" s="80"/>
      <c r="AV401" s="80"/>
    </row>
    <row r="402" spans="1:48" ht="12" customHeight="1" x14ac:dyDescent="0.2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c r="AU402" s="80"/>
      <c r="AV402" s="80"/>
    </row>
    <row r="403" spans="1:48" ht="12" customHeight="1" x14ac:dyDescent="0.2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c r="AU403" s="80"/>
      <c r="AV403" s="80"/>
    </row>
    <row r="404" spans="1:48" ht="12" customHeight="1" x14ac:dyDescent="0.2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c r="AU404" s="80"/>
      <c r="AV404" s="80"/>
    </row>
    <row r="405" spans="1:48" ht="12" customHeight="1" x14ac:dyDescent="0.2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c r="AU405" s="80"/>
      <c r="AV405" s="80"/>
    </row>
    <row r="406" spans="1:48" ht="12" customHeight="1" x14ac:dyDescent="0.2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c r="AU406" s="80"/>
      <c r="AV406" s="80"/>
    </row>
    <row r="407" spans="1:48" ht="12" customHeight="1" x14ac:dyDescent="0.2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c r="AU407" s="80"/>
      <c r="AV407" s="80"/>
    </row>
    <row r="408" spans="1:48" ht="12" customHeight="1" x14ac:dyDescent="0.2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c r="AU408" s="80"/>
      <c r="AV408" s="80"/>
    </row>
    <row r="409" spans="1:48" ht="12" customHeight="1" x14ac:dyDescent="0.2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c r="AV409" s="80"/>
    </row>
    <row r="410" spans="1:48" ht="12" customHeight="1" x14ac:dyDescent="0.2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c r="AV410" s="80"/>
    </row>
    <row r="411" spans="1:48" ht="12" customHeight="1" x14ac:dyDescent="0.2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c r="AV411" s="80"/>
    </row>
    <row r="412" spans="1:48" ht="12" customHeight="1" x14ac:dyDescent="0.2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row>
    <row r="413" spans="1:48" ht="12" customHeight="1" x14ac:dyDescent="0.2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row>
    <row r="414" spans="1:48" ht="12" customHeight="1" x14ac:dyDescent="0.2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c r="AV414" s="80"/>
    </row>
    <row r="415" spans="1:48" ht="12" customHeight="1" x14ac:dyDescent="0.2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c r="AV415" s="80"/>
    </row>
    <row r="416" spans="1:48" ht="12" customHeight="1" x14ac:dyDescent="0.2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c r="AV416" s="80"/>
    </row>
    <row r="417" spans="1:48" ht="12" customHeight="1" x14ac:dyDescent="0.2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c r="AU417" s="80"/>
      <c r="AV417" s="80"/>
    </row>
    <row r="418" spans="1:48" ht="12" customHeight="1" x14ac:dyDescent="0.2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c r="AU418" s="80"/>
      <c r="AV418" s="80"/>
    </row>
    <row r="419" spans="1:48" ht="12" customHeight="1" x14ac:dyDescent="0.2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c r="AU419" s="80"/>
      <c r="AV419" s="80"/>
    </row>
    <row r="420" spans="1:48" ht="12" customHeight="1" x14ac:dyDescent="0.2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c r="AU420" s="80"/>
      <c r="AV420" s="80"/>
    </row>
    <row r="421" spans="1:48" ht="12" customHeight="1" x14ac:dyDescent="0.2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c r="AU421" s="80"/>
      <c r="AV421" s="80"/>
    </row>
    <row r="422" spans="1:48" ht="12" customHeight="1" x14ac:dyDescent="0.2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c r="AU422" s="80"/>
      <c r="AV422" s="80"/>
    </row>
    <row r="423" spans="1:48" ht="12" customHeight="1" x14ac:dyDescent="0.2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c r="AU423" s="80"/>
      <c r="AV423" s="80"/>
    </row>
    <row r="424" spans="1:48" ht="12" customHeight="1" x14ac:dyDescent="0.2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c r="AU424" s="80"/>
      <c r="AV424" s="80"/>
    </row>
    <row r="425" spans="1:48" ht="12" customHeight="1" x14ac:dyDescent="0.2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c r="AU425" s="80"/>
      <c r="AV425" s="80"/>
    </row>
    <row r="426" spans="1:48" ht="12" customHeight="1" x14ac:dyDescent="0.2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c r="AU426" s="80"/>
      <c r="AV426" s="80"/>
    </row>
    <row r="427" spans="1:48" ht="12" customHeight="1" x14ac:dyDescent="0.2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c r="AU427" s="80"/>
      <c r="AV427" s="80"/>
    </row>
    <row r="428" spans="1:48" ht="12" customHeight="1" x14ac:dyDescent="0.2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c r="AU428" s="80"/>
      <c r="AV428" s="80"/>
    </row>
    <row r="429" spans="1:48" ht="12" customHeight="1" x14ac:dyDescent="0.2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c r="AU429" s="80"/>
      <c r="AV429" s="80"/>
    </row>
    <row r="430" spans="1:48" ht="12" customHeight="1" x14ac:dyDescent="0.2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c r="AU430" s="80"/>
      <c r="AV430" s="80"/>
    </row>
    <row r="431" spans="1:48" ht="12" customHeight="1" x14ac:dyDescent="0.2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c r="AU431" s="80"/>
      <c r="AV431" s="80"/>
    </row>
    <row r="432" spans="1:48" ht="12" customHeight="1" x14ac:dyDescent="0.2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c r="AU432" s="80"/>
      <c r="AV432" s="80"/>
    </row>
    <row r="433" spans="1:48" ht="12" customHeight="1" x14ac:dyDescent="0.2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c r="AU433" s="80"/>
      <c r="AV433" s="80"/>
    </row>
    <row r="434" spans="1:48" ht="12" customHeight="1" x14ac:dyDescent="0.2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c r="AU434" s="80"/>
      <c r="AV434" s="80"/>
    </row>
    <row r="435" spans="1:48" ht="12" customHeight="1" x14ac:dyDescent="0.2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c r="AU435" s="80"/>
      <c r="AV435" s="80"/>
    </row>
    <row r="436" spans="1:48" ht="12" customHeight="1" x14ac:dyDescent="0.2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c r="AU436" s="80"/>
      <c r="AV436" s="80"/>
    </row>
    <row r="437" spans="1:48" ht="12" customHeight="1" x14ac:dyDescent="0.2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c r="AU437" s="80"/>
      <c r="AV437" s="80"/>
    </row>
    <row r="438" spans="1:48" ht="12" customHeight="1" x14ac:dyDescent="0.2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c r="AU438" s="80"/>
      <c r="AV438" s="80"/>
    </row>
    <row r="439" spans="1:48" ht="12" customHeight="1" x14ac:dyDescent="0.2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c r="AU439" s="80"/>
      <c r="AV439" s="80"/>
    </row>
    <row r="440" spans="1:48" ht="12" customHeight="1" x14ac:dyDescent="0.2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c r="AU440" s="80"/>
      <c r="AV440" s="80"/>
    </row>
    <row r="441" spans="1:48" ht="12" customHeight="1" x14ac:dyDescent="0.2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c r="AU441" s="80"/>
      <c r="AV441" s="80"/>
    </row>
    <row r="442" spans="1:48" ht="12" customHeight="1" x14ac:dyDescent="0.2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c r="AU442" s="80"/>
      <c r="AV442" s="80"/>
    </row>
    <row r="443" spans="1:48" ht="12" customHeight="1" x14ac:dyDescent="0.2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c r="AU443" s="80"/>
      <c r="AV443" s="80"/>
    </row>
    <row r="444" spans="1:48" ht="12" customHeight="1" x14ac:dyDescent="0.2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c r="AU444" s="80"/>
      <c r="AV444" s="80"/>
    </row>
    <row r="445" spans="1:48" ht="12" customHeight="1" x14ac:dyDescent="0.2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c r="AU445" s="80"/>
      <c r="AV445" s="80"/>
    </row>
    <row r="446" spans="1:48" ht="12" customHeight="1" x14ac:dyDescent="0.2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c r="AU446" s="80"/>
      <c r="AV446" s="80"/>
    </row>
    <row r="447" spans="1:48" ht="12" customHeight="1" x14ac:dyDescent="0.2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c r="AU447" s="80"/>
      <c r="AV447" s="80"/>
    </row>
    <row r="448" spans="1:48" ht="12" customHeight="1" x14ac:dyDescent="0.2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c r="AU448" s="80"/>
      <c r="AV448" s="80"/>
    </row>
    <row r="449" spans="1:48" ht="12" customHeight="1" x14ac:dyDescent="0.2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c r="AU449" s="80"/>
      <c r="AV449" s="80"/>
    </row>
    <row r="450" spans="1:48" ht="12" customHeight="1" x14ac:dyDescent="0.2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c r="AU450" s="80"/>
      <c r="AV450" s="80"/>
    </row>
    <row r="451" spans="1:48" ht="12" customHeight="1" x14ac:dyDescent="0.2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c r="AU451" s="80"/>
      <c r="AV451" s="80"/>
    </row>
    <row r="452" spans="1:48" ht="12" customHeight="1" x14ac:dyDescent="0.2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c r="AU452" s="80"/>
      <c r="AV452" s="80"/>
    </row>
    <row r="453" spans="1:48" ht="12" customHeight="1" x14ac:dyDescent="0.2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c r="AU453" s="80"/>
      <c r="AV453" s="80"/>
    </row>
    <row r="454" spans="1:48" ht="12" customHeight="1" x14ac:dyDescent="0.2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c r="AU454" s="80"/>
      <c r="AV454" s="80"/>
    </row>
    <row r="455" spans="1:48" ht="12" customHeight="1" x14ac:dyDescent="0.2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c r="AU455" s="80"/>
      <c r="AV455" s="80"/>
    </row>
    <row r="456" spans="1:48" ht="12" customHeight="1" x14ac:dyDescent="0.2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c r="AU456" s="80"/>
      <c r="AV456" s="80"/>
    </row>
    <row r="457" spans="1:48" ht="12" customHeight="1" x14ac:dyDescent="0.2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c r="AU457" s="80"/>
      <c r="AV457" s="80"/>
    </row>
    <row r="458" spans="1:48" ht="12" customHeight="1" x14ac:dyDescent="0.2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c r="AU458" s="80"/>
      <c r="AV458" s="80"/>
    </row>
    <row r="459" spans="1:48" ht="12" customHeight="1" x14ac:dyDescent="0.2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c r="AU459" s="80"/>
      <c r="AV459" s="80"/>
    </row>
    <row r="460" spans="1:48" ht="12" customHeight="1" x14ac:dyDescent="0.2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c r="AU460" s="80"/>
      <c r="AV460" s="80"/>
    </row>
    <row r="461" spans="1:48" ht="12" customHeight="1" x14ac:dyDescent="0.2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c r="AU461" s="80"/>
      <c r="AV461" s="80"/>
    </row>
    <row r="462" spans="1:48" ht="12" customHeight="1" x14ac:dyDescent="0.2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c r="AU462" s="80"/>
      <c r="AV462" s="80"/>
    </row>
    <row r="463" spans="1:48" ht="12" customHeight="1" x14ac:dyDescent="0.2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c r="AU463" s="80"/>
      <c r="AV463" s="80"/>
    </row>
    <row r="464" spans="1:48" ht="12" customHeight="1" x14ac:dyDescent="0.2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c r="AU464" s="80"/>
      <c r="AV464" s="80"/>
    </row>
    <row r="465" spans="1:48" ht="12" customHeight="1" x14ac:dyDescent="0.2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c r="AU465" s="80"/>
      <c r="AV465" s="80"/>
    </row>
    <row r="466" spans="1:48" ht="12" customHeight="1" x14ac:dyDescent="0.2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c r="AU466" s="80"/>
      <c r="AV466" s="80"/>
    </row>
    <row r="467" spans="1:48" ht="12" customHeight="1" x14ac:dyDescent="0.2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c r="AU467" s="80"/>
      <c r="AV467" s="80"/>
    </row>
    <row r="468" spans="1:48" ht="12" customHeight="1" x14ac:dyDescent="0.2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c r="AU468" s="80"/>
      <c r="AV468" s="80"/>
    </row>
    <row r="469" spans="1:48" ht="12" customHeight="1" x14ac:dyDescent="0.2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c r="AU469" s="80"/>
      <c r="AV469" s="80"/>
    </row>
    <row r="470" spans="1:48" ht="12" customHeight="1" x14ac:dyDescent="0.2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c r="AU470" s="80"/>
      <c r="AV470" s="80"/>
    </row>
    <row r="471" spans="1:48" ht="12" customHeight="1" x14ac:dyDescent="0.2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c r="AU471" s="80"/>
      <c r="AV471" s="80"/>
    </row>
    <row r="472" spans="1:48" ht="12" customHeight="1" x14ac:dyDescent="0.2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c r="AU472" s="80"/>
      <c r="AV472" s="80"/>
    </row>
    <row r="473" spans="1:48" ht="12" customHeight="1" x14ac:dyDescent="0.2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c r="AU473" s="80"/>
      <c r="AV473" s="80"/>
    </row>
    <row r="474" spans="1:48" ht="12" customHeight="1" x14ac:dyDescent="0.2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c r="AU474" s="80"/>
      <c r="AV474" s="80"/>
    </row>
    <row r="475" spans="1:48" ht="12" customHeight="1" x14ac:dyDescent="0.2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c r="AU475" s="80"/>
      <c r="AV475" s="80"/>
    </row>
    <row r="476" spans="1:48" ht="12" customHeight="1" x14ac:dyDescent="0.2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c r="AU476" s="80"/>
      <c r="AV476" s="80"/>
    </row>
    <row r="477" spans="1:48" ht="12" customHeight="1" x14ac:dyDescent="0.2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c r="AU477" s="80"/>
      <c r="AV477" s="80"/>
    </row>
    <row r="478" spans="1:48" ht="12" customHeight="1" x14ac:dyDescent="0.2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c r="AU478" s="80"/>
      <c r="AV478" s="80"/>
    </row>
    <row r="479" spans="1:48" ht="12" customHeight="1" x14ac:dyDescent="0.2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c r="AU479" s="80"/>
      <c r="AV479" s="80"/>
    </row>
    <row r="480" spans="1:48" ht="12" customHeight="1" x14ac:dyDescent="0.2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c r="AU480" s="80"/>
      <c r="AV480" s="80"/>
    </row>
    <row r="481" spans="1:48" ht="12" customHeight="1" x14ac:dyDescent="0.2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c r="AU481" s="80"/>
      <c r="AV481" s="80"/>
    </row>
    <row r="482" spans="1:48" ht="12" customHeight="1" x14ac:dyDescent="0.2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c r="AU482" s="80"/>
      <c r="AV482" s="80"/>
    </row>
    <row r="483" spans="1:48" ht="12" customHeight="1" x14ac:dyDescent="0.2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c r="AU483" s="80"/>
      <c r="AV483" s="80"/>
    </row>
    <row r="484" spans="1:48" ht="12" customHeight="1" x14ac:dyDescent="0.2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c r="AU484" s="80"/>
      <c r="AV484" s="80"/>
    </row>
    <row r="485" spans="1:48" ht="12" customHeight="1" x14ac:dyDescent="0.2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c r="AU485" s="80"/>
      <c r="AV485" s="80"/>
    </row>
    <row r="486" spans="1:48" ht="12" customHeight="1" x14ac:dyDescent="0.2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c r="AU486" s="80"/>
      <c r="AV486" s="80"/>
    </row>
    <row r="487" spans="1:48" ht="12" customHeight="1" x14ac:dyDescent="0.2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c r="AU487" s="80"/>
      <c r="AV487" s="80"/>
    </row>
    <row r="488" spans="1:48" ht="12" customHeight="1" x14ac:dyDescent="0.2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c r="AU488" s="80"/>
      <c r="AV488" s="80"/>
    </row>
    <row r="489" spans="1:48" ht="12" customHeight="1" x14ac:dyDescent="0.2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c r="AU489" s="80"/>
      <c r="AV489" s="80"/>
    </row>
    <row r="490" spans="1:48" ht="12" customHeight="1" x14ac:dyDescent="0.2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c r="AU490" s="80"/>
      <c r="AV490" s="80"/>
    </row>
    <row r="491" spans="1:48" ht="12" customHeight="1" x14ac:dyDescent="0.2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c r="AU491" s="80"/>
      <c r="AV491" s="80"/>
    </row>
    <row r="492" spans="1:48" ht="12" customHeight="1" x14ac:dyDescent="0.2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c r="AU492" s="80"/>
      <c r="AV492" s="80"/>
    </row>
    <row r="493" spans="1:48" ht="12" customHeight="1" x14ac:dyDescent="0.2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c r="AU493" s="80"/>
      <c r="AV493" s="80"/>
    </row>
    <row r="494" spans="1:48" ht="12" customHeight="1" x14ac:dyDescent="0.2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c r="AU494" s="80"/>
      <c r="AV494" s="80"/>
    </row>
    <row r="495" spans="1:48" ht="12" customHeight="1" x14ac:dyDescent="0.2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c r="AU495" s="80"/>
      <c r="AV495" s="80"/>
    </row>
    <row r="496" spans="1:48" ht="12" customHeight="1" x14ac:dyDescent="0.2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c r="AU496" s="80"/>
      <c r="AV496" s="80"/>
    </row>
    <row r="497" spans="1:48" ht="12" customHeight="1" x14ac:dyDescent="0.2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c r="AU497" s="80"/>
      <c r="AV497" s="80"/>
    </row>
    <row r="498" spans="1:48" ht="12" customHeight="1" x14ac:dyDescent="0.2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c r="AU498" s="80"/>
      <c r="AV498" s="80"/>
    </row>
    <row r="499" spans="1:48" ht="12" customHeight="1" x14ac:dyDescent="0.2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c r="AV499" s="80"/>
    </row>
    <row r="500" spans="1:48" ht="12" customHeight="1" x14ac:dyDescent="0.2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c r="AU500" s="80"/>
      <c r="AV500" s="80"/>
    </row>
    <row r="501" spans="1:48" ht="12" customHeight="1" x14ac:dyDescent="0.2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c r="AU501" s="80"/>
      <c r="AV501" s="80"/>
    </row>
    <row r="502" spans="1:48" ht="12" customHeight="1" x14ac:dyDescent="0.2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c r="AU502" s="80"/>
      <c r="AV502" s="80"/>
    </row>
    <row r="503" spans="1:48" ht="12" customHeight="1" x14ac:dyDescent="0.2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c r="AU503" s="80"/>
      <c r="AV503" s="80"/>
    </row>
    <row r="504" spans="1:48" ht="12" customHeight="1" x14ac:dyDescent="0.2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c r="AU504" s="80"/>
      <c r="AV504" s="80"/>
    </row>
    <row r="505" spans="1:48" ht="12" customHeight="1" x14ac:dyDescent="0.2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c r="AU505" s="80"/>
      <c r="AV505" s="80"/>
    </row>
    <row r="506" spans="1:48" ht="12" customHeight="1" x14ac:dyDescent="0.2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c r="AU506" s="80"/>
      <c r="AV506" s="80"/>
    </row>
    <row r="507" spans="1:48" ht="12" customHeight="1" x14ac:dyDescent="0.2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c r="AU507" s="80"/>
      <c r="AV507" s="80"/>
    </row>
    <row r="508" spans="1:48" ht="12" customHeight="1" x14ac:dyDescent="0.2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c r="AU508" s="80"/>
      <c r="AV508" s="80"/>
    </row>
    <row r="509" spans="1:48" ht="12" customHeight="1" x14ac:dyDescent="0.2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c r="AU509" s="80"/>
      <c r="AV509" s="80"/>
    </row>
    <row r="510" spans="1:48" ht="12" customHeight="1" x14ac:dyDescent="0.2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c r="AU510" s="80"/>
      <c r="AV510" s="80"/>
    </row>
    <row r="511" spans="1:48" ht="12" customHeight="1" x14ac:dyDescent="0.2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c r="AU511" s="80"/>
      <c r="AV511" s="80"/>
    </row>
    <row r="512" spans="1:48" ht="12" customHeight="1" x14ac:dyDescent="0.2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c r="AU512" s="80"/>
      <c r="AV512" s="80"/>
    </row>
    <row r="513" spans="1:48" ht="12" customHeight="1" x14ac:dyDescent="0.2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c r="AU513" s="80"/>
      <c r="AV513" s="80"/>
    </row>
    <row r="514" spans="1:48" ht="12" customHeight="1" x14ac:dyDescent="0.2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c r="AU514" s="80"/>
      <c r="AV514" s="80"/>
    </row>
    <row r="515" spans="1:48" ht="12" customHeight="1" x14ac:dyDescent="0.2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c r="AU515" s="80"/>
      <c r="AV515" s="80"/>
    </row>
    <row r="516" spans="1:48" ht="12" customHeight="1" x14ac:dyDescent="0.2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c r="AU516" s="80"/>
      <c r="AV516" s="80"/>
    </row>
    <row r="517" spans="1:48" ht="12" customHeight="1" x14ac:dyDescent="0.2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c r="AU517" s="80"/>
      <c r="AV517" s="80"/>
    </row>
    <row r="518" spans="1:48" ht="12" customHeight="1" x14ac:dyDescent="0.2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c r="AU518" s="80"/>
      <c r="AV518" s="80"/>
    </row>
    <row r="519" spans="1:48" ht="12" customHeight="1" x14ac:dyDescent="0.2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c r="AU519" s="80"/>
      <c r="AV519" s="80"/>
    </row>
    <row r="520" spans="1:48" ht="12" customHeight="1" x14ac:dyDescent="0.2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c r="AU520" s="80"/>
      <c r="AV520" s="80"/>
    </row>
    <row r="521" spans="1:48" ht="12" customHeight="1" x14ac:dyDescent="0.2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c r="AU521" s="80"/>
      <c r="AV521" s="80"/>
    </row>
    <row r="522" spans="1:48" ht="12" customHeight="1" x14ac:dyDescent="0.2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c r="AU522" s="80"/>
      <c r="AV522" s="80"/>
    </row>
    <row r="523" spans="1:48" ht="12" customHeight="1" x14ac:dyDescent="0.2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c r="AU523" s="80"/>
      <c r="AV523" s="80"/>
    </row>
    <row r="524" spans="1:48" ht="12" customHeight="1" x14ac:dyDescent="0.2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c r="AU524" s="80"/>
      <c r="AV524" s="80"/>
    </row>
    <row r="525" spans="1:48" ht="12" customHeight="1" x14ac:dyDescent="0.2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c r="AU525" s="80"/>
      <c r="AV525" s="80"/>
    </row>
    <row r="526" spans="1:48" ht="12" customHeight="1" x14ac:dyDescent="0.2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c r="AU526" s="80"/>
      <c r="AV526" s="80"/>
    </row>
    <row r="527" spans="1:48" ht="12" customHeight="1" x14ac:dyDescent="0.2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c r="AU527" s="80"/>
      <c r="AV527" s="80"/>
    </row>
    <row r="528" spans="1:48" ht="12" customHeight="1" x14ac:dyDescent="0.2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c r="AU528" s="80"/>
      <c r="AV528" s="80"/>
    </row>
    <row r="529" spans="1:48" ht="12" customHeight="1" x14ac:dyDescent="0.2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c r="AU529" s="80"/>
      <c r="AV529" s="80"/>
    </row>
    <row r="530" spans="1:48" ht="12" customHeight="1" x14ac:dyDescent="0.2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c r="AU530" s="80"/>
      <c r="AV530" s="80"/>
    </row>
    <row r="531" spans="1:48" ht="12" customHeight="1" x14ac:dyDescent="0.2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c r="AU531" s="80"/>
      <c r="AV531" s="80"/>
    </row>
    <row r="532" spans="1:48" ht="12" customHeight="1" x14ac:dyDescent="0.2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c r="AU532" s="80"/>
      <c r="AV532" s="80"/>
    </row>
    <row r="533" spans="1:48" ht="12" customHeight="1" x14ac:dyDescent="0.2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c r="AU533" s="80"/>
      <c r="AV533" s="80"/>
    </row>
    <row r="534" spans="1:48" ht="12" customHeight="1" x14ac:dyDescent="0.2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c r="AU534" s="80"/>
      <c r="AV534" s="80"/>
    </row>
    <row r="535" spans="1:48" ht="12" customHeight="1" x14ac:dyDescent="0.2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c r="AU535" s="80"/>
      <c r="AV535" s="80"/>
    </row>
    <row r="536" spans="1:48" ht="12" customHeight="1" x14ac:dyDescent="0.2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c r="AU536" s="80"/>
      <c r="AV536" s="80"/>
    </row>
    <row r="537" spans="1:48" ht="12" customHeight="1" x14ac:dyDescent="0.2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c r="AU537" s="80"/>
      <c r="AV537" s="80"/>
    </row>
    <row r="538" spans="1:48" ht="12" customHeight="1" x14ac:dyDescent="0.2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c r="AU538" s="80"/>
      <c r="AV538" s="80"/>
    </row>
    <row r="539" spans="1:48" ht="12" customHeight="1" x14ac:dyDescent="0.2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c r="AU539" s="80"/>
      <c r="AV539" s="80"/>
    </row>
    <row r="540" spans="1:48" ht="12" customHeight="1" x14ac:dyDescent="0.2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c r="AU540" s="80"/>
      <c r="AV540" s="80"/>
    </row>
    <row r="541" spans="1:48" ht="12" customHeight="1" x14ac:dyDescent="0.2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c r="AU541" s="80"/>
      <c r="AV541" s="80"/>
    </row>
    <row r="542" spans="1:48" ht="12" customHeight="1" x14ac:dyDescent="0.2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c r="AU542" s="80"/>
      <c r="AV542" s="80"/>
    </row>
    <row r="543" spans="1:48" ht="12" customHeight="1" x14ac:dyDescent="0.2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c r="AU543" s="80"/>
      <c r="AV543" s="80"/>
    </row>
    <row r="544" spans="1:48" ht="12" customHeight="1" x14ac:dyDescent="0.2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c r="AU544" s="80"/>
      <c r="AV544" s="80"/>
    </row>
    <row r="545" spans="1:48" ht="12" customHeight="1" x14ac:dyDescent="0.2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c r="AU545" s="80"/>
      <c r="AV545" s="80"/>
    </row>
    <row r="546" spans="1:48" ht="12" customHeight="1" x14ac:dyDescent="0.2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c r="AU546" s="80"/>
      <c r="AV546" s="80"/>
    </row>
    <row r="547" spans="1:48" ht="12" customHeight="1" x14ac:dyDescent="0.2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c r="AU547" s="80"/>
      <c r="AV547" s="80"/>
    </row>
    <row r="548" spans="1:48" ht="12" customHeight="1" x14ac:dyDescent="0.2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c r="AU548" s="80"/>
      <c r="AV548" s="80"/>
    </row>
    <row r="549" spans="1:48" ht="12" customHeight="1" x14ac:dyDescent="0.2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c r="AU549" s="80"/>
      <c r="AV549" s="80"/>
    </row>
    <row r="550" spans="1:48" ht="12" customHeight="1" x14ac:dyDescent="0.2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c r="AU550" s="80"/>
      <c r="AV550" s="80"/>
    </row>
    <row r="551" spans="1:48" ht="12" customHeight="1" x14ac:dyDescent="0.2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c r="AU551" s="80"/>
      <c r="AV551" s="80"/>
    </row>
    <row r="552" spans="1:48" ht="12" customHeight="1" x14ac:dyDescent="0.2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c r="AU552" s="80"/>
      <c r="AV552" s="80"/>
    </row>
    <row r="553" spans="1:48" ht="12" customHeight="1" x14ac:dyDescent="0.2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c r="AU553" s="80"/>
      <c r="AV553" s="80"/>
    </row>
    <row r="554" spans="1:48" ht="12" customHeight="1" x14ac:dyDescent="0.2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c r="AU554" s="80"/>
      <c r="AV554" s="80"/>
    </row>
    <row r="555" spans="1:48" ht="12" customHeight="1" x14ac:dyDescent="0.2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c r="AU555" s="80"/>
      <c r="AV555" s="80"/>
    </row>
    <row r="556" spans="1:48" ht="12" customHeight="1" x14ac:dyDescent="0.2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c r="AU556" s="80"/>
      <c r="AV556" s="80"/>
    </row>
    <row r="557" spans="1:48" ht="12" customHeight="1" x14ac:dyDescent="0.2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c r="AU557" s="80"/>
      <c r="AV557" s="80"/>
    </row>
    <row r="558" spans="1:48" ht="12" customHeight="1" x14ac:dyDescent="0.2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c r="AU558" s="80"/>
      <c r="AV558" s="80"/>
    </row>
    <row r="559" spans="1:48" ht="12" customHeight="1" x14ac:dyDescent="0.2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c r="AU559" s="80"/>
      <c r="AV559" s="80"/>
    </row>
    <row r="560" spans="1:48" ht="12" customHeight="1" x14ac:dyDescent="0.2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c r="AU560" s="80"/>
      <c r="AV560" s="80"/>
    </row>
    <row r="561" spans="1:48" ht="12" customHeight="1" x14ac:dyDescent="0.2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c r="AU561" s="80"/>
      <c r="AV561" s="80"/>
    </row>
    <row r="562" spans="1:48" ht="12" customHeight="1" x14ac:dyDescent="0.2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c r="AU562" s="80"/>
      <c r="AV562" s="80"/>
    </row>
    <row r="563" spans="1:48" ht="12" customHeight="1" x14ac:dyDescent="0.2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c r="AU563" s="80"/>
      <c r="AV563" s="80"/>
    </row>
    <row r="564" spans="1:48" ht="12" customHeight="1" x14ac:dyDescent="0.2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c r="AU564" s="80"/>
      <c r="AV564" s="80"/>
    </row>
    <row r="565" spans="1:48" ht="12" customHeight="1" x14ac:dyDescent="0.2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c r="AU565" s="80"/>
      <c r="AV565" s="80"/>
    </row>
    <row r="566" spans="1:48" ht="12" customHeight="1" x14ac:dyDescent="0.2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c r="AU566" s="80"/>
      <c r="AV566" s="80"/>
    </row>
    <row r="567" spans="1:48" ht="12" customHeight="1" x14ac:dyDescent="0.2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c r="AU567" s="80"/>
      <c r="AV567" s="80"/>
    </row>
    <row r="568" spans="1:48" ht="12" customHeight="1" x14ac:dyDescent="0.2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c r="AU568" s="80"/>
      <c r="AV568" s="80"/>
    </row>
    <row r="569" spans="1:48" ht="12" customHeight="1" x14ac:dyDescent="0.2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c r="AU569" s="80"/>
      <c r="AV569" s="80"/>
    </row>
    <row r="570" spans="1:48" ht="12" customHeight="1" x14ac:dyDescent="0.2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c r="AU570" s="80"/>
      <c r="AV570" s="80"/>
    </row>
    <row r="571" spans="1:48" ht="12" customHeight="1" x14ac:dyDescent="0.2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c r="AU571" s="80"/>
      <c r="AV571" s="80"/>
    </row>
    <row r="572" spans="1:48" ht="12" customHeight="1" x14ac:dyDescent="0.2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c r="AU572" s="80"/>
      <c r="AV572" s="80"/>
    </row>
    <row r="573" spans="1:48" ht="12" customHeight="1" x14ac:dyDescent="0.2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c r="AU573" s="80"/>
      <c r="AV573" s="80"/>
    </row>
    <row r="574" spans="1:48" ht="12" customHeight="1" x14ac:dyDescent="0.2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c r="AU574" s="80"/>
      <c r="AV574" s="80"/>
    </row>
    <row r="575" spans="1:48" ht="12" customHeight="1" x14ac:dyDescent="0.2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c r="AU575" s="80"/>
      <c r="AV575" s="80"/>
    </row>
    <row r="576" spans="1:48" ht="12" customHeight="1" x14ac:dyDescent="0.2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c r="AU576" s="80"/>
      <c r="AV576" s="80"/>
    </row>
    <row r="577" spans="1:48" ht="12" customHeight="1" x14ac:dyDescent="0.2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c r="AU577" s="80"/>
      <c r="AV577" s="80"/>
    </row>
    <row r="578" spans="1:48" ht="12" customHeight="1" x14ac:dyDescent="0.2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c r="AU578" s="80"/>
      <c r="AV578" s="80"/>
    </row>
    <row r="579" spans="1:48" ht="12" customHeight="1" x14ac:dyDescent="0.2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c r="AU579" s="80"/>
      <c r="AV579" s="80"/>
    </row>
    <row r="580" spans="1:48" ht="12" customHeight="1" x14ac:dyDescent="0.2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c r="AU580" s="80"/>
      <c r="AV580" s="80"/>
    </row>
    <row r="581" spans="1:48" ht="12" customHeight="1" x14ac:dyDescent="0.2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c r="AU581" s="80"/>
      <c r="AV581" s="80"/>
    </row>
    <row r="582" spans="1:48" ht="12" customHeight="1" x14ac:dyDescent="0.2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c r="AU582" s="80"/>
      <c r="AV582" s="80"/>
    </row>
    <row r="583" spans="1:48" ht="12" customHeight="1" x14ac:dyDescent="0.2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c r="AU583" s="80"/>
      <c r="AV583" s="80"/>
    </row>
    <row r="584" spans="1:48" ht="12" customHeight="1" x14ac:dyDescent="0.2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c r="AU584" s="80"/>
      <c r="AV584" s="80"/>
    </row>
    <row r="585" spans="1:48" ht="12" customHeight="1" x14ac:dyDescent="0.2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c r="AU585" s="80"/>
      <c r="AV585" s="80"/>
    </row>
    <row r="586" spans="1:48" ht="12" customHeight="1" x14ac:dyDescent="0.2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c r="AU586" s="80"/>
      <c r="AV586" s="80"/>
    </row>
    <row r="587" spans="1:48" ht="12" customHeight="1" x14ac:dyDescent="0.2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c r="AU587" s="80"/>
      <c r="AV587" s="80"/>
    </row>
    <row r="588" spans="1:48" ht="12" customHeight="1" x14ac:dyDescent="0.2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c r="AU588" s="80"/>
      <c r="AV588" s="80"/>
    </row>
    <row r="589" spans="1:48" ht="12" customHeight="1" x14ac:dyDescent="0.2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c r="AU589" s="80"/>
      <c r="AV589" s="80"/>
    </row>
    <row r="590" spans="1:48" ht="12" customHeight="1" x14ac:dyDescent="0.2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c r="AU590" s="80"/>
      <c r="AV590" s="80"/>
    </row>
    <row r="591" spans="1:48" ht="12" customHeight="1" x14ac:dyDescent="0.2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c r="AU591" s="80"/>
      <c r="AV591" s="80"/>
    </row>
    <row r="592" spans="1:48" ht="12" customHeight="1" x14ac:dyDescent="0.2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c r="AU592" s="80"/>
      <c r="AV592" s="80"/>
    </row>
    <row r="593" spans="1:48" ht="12" customHeight="1" x14ac:dyDescent="0.2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c r="AU593" s="80"/>
      <c r="AV593" s="80"/>
    </row>
    <row r="594" spans="1:48" ht="12" customHeight="1" x14ac:dyDescent="0.2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c r="AU594" s="80"/>
      <c r="AV594" s="80"/>
    </row>
    <row r="595" spans="1:48" ht="12" customHeight="1" x14ac:dyDescent="0.2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c r="AU595" s="80"/>
      <c r="AV595" s="80"/>
    </row>
    <row r="596" spans="1:48" ht="12" customHeight="1" x14ac:dyDescent="0.2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c r="AU596" s="80"/>
      <c r="AV596" s="80"/>
    </row>
    <row r="597" spans="1:48" ht="12" customHeight="1" x14ac:dyDescent="0.2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c r="AU597" s="80"/>
      <c r="AV597" s="80"/>
    </row>
    <row r="598" spans="1:48" ht="12" customHeight="1" x14ac:dyDescent="0.2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c r="AU598" s="80"/>
      <c r="AV598" s="80"/>
    </row>
    <row r="599" spans="1:48" ht="12" customHeight="1" x14ac:dyDescent="0.2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c r="AU599" s="80"/>
      <c r="AV599" s="80"/>
    </row>
    <row r="600" spans="1:48" ht="12" customHeight="1" x14ac:dyDescent="0.2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c r="AU600" s="80"/>
      <c r="AV600" s="80"/>
    </row>
    <row r="601" spans="1:48" ht="12" customHeight="1" x14ac:dyDescent="0.2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c r="AU601" s="80"/>
      <c r="AV601" s="80"/>
    </row>
    <row r="602" spans="1:48" ht="12" customHeight="1" x14ac:dyDescent="0.2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c r="AU602" s="80"/>
      <c r="AV602" s="80"/>
    </row>
    <row r="603" spans="1:48" ht="12" customHeight="1" x14ac:dyDescent="0.2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c r="AU603" s="80"/>
      <c r="AV603" s="80"/>
    </row>
    <row r="604" spans="1:48" ht="12" customHeight="1" x14ac:dyDescent="0.2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c r="AU604" s="80"/>
      <c r="AV604" s="80"/>
    </row>
    <row r="605" spans="1:48" ht="12" customHeight="1" x14ac:dyDescent="0.2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c r="AU605" s="80"/>
      <c r="AV605" s="80"/>
    </row>
    <row r="606" spans="1:48" ht="12" customHeight="1" x14ac:dyDescent="0.2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c r="AU606" s="80"/>
      <c r="AV606" s="80"/>
    </row>
    <row r="607" spans="1:48" ht="12" customHeight="1" x14ac:dyDescent="0.2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c r="AV607" s="80"/>
    </row>
    <row r="608" spans="1:48" ht="12" customHeight="1" x14ac:dyDescent="0.2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c r="AU608" s="80"/>
      <c r="AV608" s="80"/>
    </row>
    <row r="609" spans="1:48" ht="12" customHeight="1" x14ac:dyDescent="0.2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c r="AU609" s="80"/>
      <c r="AV609" s="80"/>
    </row>
    <row r="610" spans="1:48" ht="12" customHeight="1" x14ac:dyDescent="0.2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c r="AU610" s="80"/>
      <c r="AV610" s="80"/>
    </row>
    <row r="611" spans="1:48" ht="12" customHeight="1" x14ac:dyDescent="0.2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c r="AU611" s="80"/>
      <c r="AV611" s="80"/>
    </row>
    <row r="612" spans="1:48" ht="12" customHeight="1" x14ac:dyDescent="0.2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c r="AU612" s="80"/>
      <c r="AV612" s="80"/>
    </row>
    <row r="613" spans="1:48" ht="12" customHeight="1" x14ac:dyDescent="0.2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c r="AU613" s="80"/>
      <c r="AV613" s="80"/>
    </row>
    <row r="614" spans="1:48" ht="12" customHeight="1" x14ac:dyDescent="0.2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c r="AU614" s="80"/>
      <c r="AV614" s="80"/>
    </row>
    <row r="615" spans="1:48" ht="12" customHeight="1" x14ac:dyDescent="0.2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c r="AU615" s="80"/>
      <c r="AV615" s="80"/>
    </row>
    <row r="616" spans="1:48" ht="12" customHeight="1" x14ac:dyDescent="0.2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c r="AU616" s="80"/>
      <c r="AV616" s="80"/>
    </row>
    <row r="617" spans="1:48" ht="12" customHeight="1" x14ac:dyDescent="0.2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c r="AU617" s="80"/>
      <c r="AV617" s="80"/>
    </row>
    <row r="618" spans="1:48" ht="12" customHeight="1" x14ac:dyDescent="0.2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c r="AU618" s="80"/>
      <c r="AV618" s="80"/>
    </row>
    <row r="619" spans="1:48" ht="12" customHeight="1" x14ac:dyDescent="0.2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c r="AU619" s="80"/>
      <c r="AV619" s="80"/>
    </row>
    <row r="620" spans="1:48" ht="12" customHeight="1" x14ac:dyDescent="0.2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c r="AU620" s="80"/>
      <c r="AV620" s="80"/>
    </row>
    <row r="621" spans="1:48" ht="12" customHeight="1" x14ac:dyDescent="0.2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c r="AU621" s="80"/>
      <c r="AV621" s="80"/>
    </row>
    <row r="622" spans="1:48" ht="12" customHeight="1" x14ac:dyDescent="0.2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c r="AU622" s="80"/>
      <c r="AV622" s="80"/>
    </row>
    <row r="623" spans="1:48" ht="12" customHeight="1" x14ac:dyDescent="0.2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c r="AU623" s="80"/>
      <c r="AV623" s="80"/>
    </row>
    <row r="624" spans="1:48" ht="12" customHeight="1" x14ac:dyDescent="0.2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c r="AU624" s="80"/>
      <c r="AV624" s="80"/>
    </row>
    <row r="625" spans="1:48" ht="12" customHeight="1" x14ac:dyDescent="0.2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c r="AU625" s="80"/>
      <c r="AV625" s="80"/>
    </row>
    <row r="626" spans="1:48" ht="12" customHeight="1" x14ac:dyDescent="0.2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c r="AU626" s="80"/>
      <c r="AV626" s="80"/>
    </row>
    <row r="627" spans="1:48" ht="12" customHeight="1" x14ac:dyDescent="0.2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c r="AU627" s="80"/>
      <c r="AV627" s="80"/>
    </row>
    <row r="628" spans="1:48" ht="12" customHeight="1" x14ac:dyDescent="0.2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c r="AU628" s="80"/>
      <c r="AV628" s="80"/>
    </row>
    <row r="629" spans="1:48" ht="12" customHeight="1" x14ac:dyDescent="0.2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c r="AU629" s="80"/>
      <c r="AV629" s="80"/>
    </row>
    <row r="630" spans="1:48" ht="12" customHeight="1" x14ac:dyDescent="0.2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c r="AU630" s="80"/>
      <c r="AV630" s="80"/>
    </row>
    <row r="631" spans="1:48" ht="12" customHeight="1" x14ac:dyDescent="0.2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c r="AU631" s="80"/>
      <c r="AV631" s="80"/>
    </row>
    <row r="632" spans="1:48" ht="12" customHeight="1" x14ac:dyDescent="0.2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c r="AU632" s="80"/>
      <c r="AV632" s="80"/>
    </row>
    <row r="633" spans="1:48" ht="12" customHeight="1" x14ac:dyDescent="0.2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c r="AU633" s="80"/>
      <c r="AV633" s="80"/>
    </row>
    <row r="634" spans="1:48" ht="12" customHeight="1" x14ac:dyDescent="0.2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c r="AU634" s="80"/>
      <c r="AV634" s="80"/>
    </row>
    <row r="635" spans="1:48" ht="12" customHeight="1" x14ac:dyDescent="0.2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c r="AU635" s="80"/>
      <c r="AV635" s="80"/>
    </row>
    <row r="636" spans="1:48" ht="12" customHeight="1" x14ac:dyDescent="0.2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c r="AU636" s="80"/>
      <c r="AV636" s="80"/>
    </row>
    <row r="637" spans="1:48" ht="12" customHeight="1" x14ac:dyDescent="0.2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c r="AU637" s="80"/>
      <c r="AV637" s="80"/>
    </row>
    <row r="638" spans="1:48" ht="12" customHeight="1" x14ac:dyDescent="0.2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c r="AU638" s="80"/>
      <c r="AV638" s="80"/>
    </row>
    <row r="639" spans="1:48" ht="12" customHeight="1" x14ac:dyDescent="0.2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c r="AU639" s="80"/>
      <c r="AV639" s="80"/>
    </row>
    <row r="640" spans="1:48" ht="12" customHeight="1" x14ac:dyDescent="0.2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c r="AU640" s="80"/>
      <c r="AV640" s="80"/>
    </row>
    <row r="641" spans="1:48" ht="12" customHeight="1" x14ac:dyDescent="0.2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c r="AU641" s="80"/>
      <c r="AV641" s="80"/>
    </row>
    <row r="642" spans="1:48" ht="12" customHeight="1" x14ac:dyDescent="0.2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c r="AU642" s="80"/>
      <c r="AV642" s="80"/>
    </row>
    <row r="643" spans="1:48" ht="12" customHeight="1" x14ac:dyDescent="0.2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c r="AU643" s="80"/>
      <c r="AV643" s="80"/>
    </row>
    <row r="644" spans="1:48" ht="12" customHeight="1" x14ac:dyDescent="0.2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c r="AU644" s="80"/>
      <c r="AV644" s="80"/>
    </row>
    <row r="645" spans="1:48" ht="12" customHeight="1" x14ac:dyDescent="0.2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c r="AU645" s="80"/>
      <c r="AV645" s="80"/>
    </row>
    <row r="646" spans="1:48" ht="12" customHeight="1" x14ac:dyDescent="0.2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c r="AU646" s="80"/>
      <c r="AV646" s="80"/>
    </row>
    <row r="647" spans="1:48" ht="12" customHeight="1" x14ac:dyDescent="0.2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c r="AU647" s="80"/>
      <c r="AV647" s="80"/>
    </row>
    <row r="648" spans="1:48" ht="12" customHeight="1" x14ac:dyDescent="0.2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c r="AU648" s="80"/>
      <c r="AV648" s="80"/>
    </row>
    <row r="649" spans="1:48" ht="12" customHeight="1" x14ac:dyDescent="0.2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c r="AU649" s="80"/>
      <c r="AV649" s="80"/>
    </row>
    <row r="650" spans="1:48" ht="12" customHeight="1" x14ac:dyDescent="0.2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c r="AU650" s="80"/>
      <c r="AV650" s="80"/>
    </row>
    <row r="651" spans="1:48" ht="12" customHeight="1" x14ac:dyDescent="0.2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c r="AU651" s="80"/>
      <c r="AV651" s="80"/>
    </row>
    <row r="652" spans="1:48" ht="12" customHeight="1" x14ac:dyDescent="0.2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c r="AU652" s="80"/>
      <c r="AV652" s="80"/>
    </row>
    <row r="653" spans="1:48" ht="12" customHeight="1" x14ac:dyDescent="0.2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c r="AU653" s="80"/>
      <c r="AV653" s="80"/>
    </row>
    <row r="654" spans="1:48" ht="12" customHeight="1" x14ac:dyDescent="0.2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c r="AU654" s="80"/>
      <c r="AV654" s="80"/>
    </row>
    <row r="655" spans="1:48" ht="12" customHeight="1" x14ac:dyDescent="0.2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c r="AU655" s="80"/>
      <c r="AV655" s="80"/>
    </row>
    <row r="656" spans="1:48" ht="12" customHeight="1" x14ac:dyDescent="0.2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c r="AU656" s="80"/>
      <c r="AV656" s="80"/>
    </row>
    <row r="657" spans="1:48" ht="12" customHeight="1" x14ac:dyDescent="0.2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c r="AU657" s="80"/>
      <c r="AV657" s="80"/>
    </row>
    <row r="658" spans="1:48" ht="12" customHeight="1" x14ac:dyDescent="0.2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c r="AU658" s="80"/>
      <c r="AV658" s="80"/>
    </row>
    <row r="659" spans="1:48" ht="12" customHeight="1" x14ac:dyDescent="0.2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c r="AU659" s="80"/>
      <c r="AV659" s="80"/>
    </row>
    <row r="660" spans="1:48" ht="12" customHeight="1" x14ac:dyDescent="0.2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c r="AU660" s="80"/>
      <c r="AV660" s="80"/>
    </row>
    <row r="661" spans="1:48" ht="12" customHeight="1" x14ac:dyDescent="0.2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c r="AU661" s="80"/>
      <c r="AV661" s="80"/>
    </row>
    <row r="662" spans="1:48" ht="12" customHeight="1" x14ac:dyDescent="0.2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c r="AU662" s="80"/>
      <c r="AV662" s="80"/>
    </row>
    <row r="663" spans="1:48" ht="12" customHeight="1" x14ac:dyDescent="0.2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c r="AU663" s="80"/>
      <c r="AV663" s="80"/>
    </row>
    <row r="664" spans="1:48" ht="12" customHeight="1" x14ac:dyDescent="0.2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c r="AU664" s="80"/>
      <c r="AV664" s="80"/>
    </row>
    <row r="665" spans="1:48" ht="12" customHeight="1" x14ac:dyDescent="0.2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c r="AU665" s="80"/>
      <c r="AV665" s="80"/>
    </row>
    <row r="666" spans="1:48" ht="12" customHeight="1" x14ac:dyDescent="0.2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c r="AU666" s="80"/>
      <c r="AV666" s="80"/>
    </row>
    <row r="667" spans="1:48" ht="12" customHeight="1" x14ac:dyDescent="0.2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c r="AU667" s="80"/>
      <c r="AV667" s="80"/>
    </row>
    <row r="668" spans="1:48" ht="12" customHeight="1" x14ac:dyDescent="0.2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c r="AU668" s="80"/>
      <c r="AV668" s="80"/>
    </row>
    <row r="669" spans="1:48" ht="12" customHeight="1" x14ac:dyDescent="0.2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c r="AU669" s="80"/>
      <c r="AV669" s="80"/>
    </row>
    <row r="670" spans="1:48" ht="12" customHeight="1" x14ac:dyDescent="0.2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c r="AU670" s="80"/>
      <c r="AV670" s="80"/>
    </row>
    <row r="671" spans="1:48" ht="12" customHeight="1" x14ac:dyDescent="0.2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c r="AU671" s="80"/>
      <c r="AV671" s="80"/>
    </row>
    <row r="672" spans="1:48" ht="12" customHeight="1" x14ac:dyDescent="0.2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c r="AU672" s="80"/>
      <c r="AV672" s="80"/>
    </row>
    <row r="673" spans="1:48" ht="12" customHeight="1" x14ac:dyDescent="0.2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c r="AU673" s="80"/>
      <c r="AV673" s="80"/>
    </row>
    <row r="674" spans="1:48" ht="12" customHeight="1" x14ac:dyDescent="0.2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c r="AU674" s="80"/>
      <c r="AV674" s="80"/>
    </row>
    <row r="675" spans="1:48" ht="12" customHeight="1" x14ac:dyDescent="0.2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c r="AU675" s="80"/>
      <c r="AV675" s="80"/>
    </row>
    <row r="676" spans="1:48" ht="12" customHeight="1" x14ac:dyDescent="0.2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c r="AU676" s="80"/>
      <c r="AV676" s="80"/>
    </row>
    <row r="677" spans="1:48" ht="12" customHeight="1" x14ac:dyDescent="0.2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c r="AU677" s="80"/>
      <c r="AV677" s="80"/>
    </row>
    <row r="678" spans="1:48" ht="12" customHeight="1" x14ac:dyDescent="0.2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c r="AU678" s="80"/>
      <c r="AV678" s="80"/>
    </row>
    <row r="679" spans="1:48" ht="12" customHeight="1" x14ac:dyDescent="0.2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row>
    <row r="680" spans="1:48" ht="12" customHeight="1" x14ac:dyDescent="0.2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row>
    <row r="681" spans="1:48" ht="12" customHeight="1" x14ac:dyDescent="0.2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row>
    <row r="682" spans="1:48" ht="12" customHeight="1" x14ac:dyDescent="0.2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row>
    <row r="683" spans="1:48" ht="12" customHeight="1" x14ac:dyDescent="0.2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row>
    <row r="684" spans="1:48" ht="12" customHeight="1" x14ac:dyDescent="0.2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row>
    <row r="685" spans="1:48" ht="12" customHeight="1" x14ac:dyDescent="0.2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c r="AU685" s="80"/>
      <c r="AV685" s="80"/>
    </row>
    <row r="686" spans="1:48" ht="12" customHeight="1" x14ac:dyDescent="0.2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row>
    <row r="687" spans="1:48" ht="12" customHeight="1" x14ac:dyDescent="0.2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row>
    <row r="688" spans="1:48" ht="12" customHeight="1" x14ac:dyDescent="0.2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row>
    <row r="689" spans="1:48" ht="12" customHeight="1" x14ac:dyDescent="0.2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row>
    <row r="690" spans="1:48" ht="12" customHeight="1" x14ac:dyDescent="0.2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c r="AU690" s="80"/>
      <c r="AV690" s="80"/>
    </row>
    <row r="691" spans="1:48" ht="12" customHeight="1" x14ac:dyDescent="0.2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c r="AU691" s="80"/>
      <c r="AV691" s="80"/>
    </row>
    <row r="692" spans="1:48" ht="12" customHeight="1" x14ac:dyDescent="0.2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c r="AU692" s="80"/>
      <c r="AV692" s="80"/>
    </row>
    <row r="693" spans="1:48" ht="12" customHeight="1" x14ac:dyDescent="0.2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c r="AU693" s="80"/>
      <c r="AV693" s="80"/>
    </row>
    <row r="694" spans="1:48" ht="12" customHeight="1" x14ac:dyDescent="0.2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c r="AU694" s="80"/>
      <c r="AV694" s="80"/>
    </row>
    <row r="695" spans="1:48" ht="12" customHeight="1" x14ac:dyDescent="0.2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c r="AU695" s="80"/>
      <c r="AV695" s="80"/>
    </row>
    <row r="696" spans="1:48" ht="12" customHeight="1" x14ac:dyDescent="0.2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c r="AU696" s="80"/>
      <c r="AV696" s="80"/>
    </row>
    <row r="697" spans="1:48" ht="12" customHeight="1" x14ac:dyDescent="0.2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c r="AU697" s="80"/>
      <c r="AV697" s="80"/>
    </row>
    <row r="698" spans="1:48" ht="12" customHeight="1" x14ac:dyDescent="0.2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c r="AU698" s="80"/>
      <c r="AV698" s="80"/>
    </row>
    <row r="699" spans="1:48" ht="12" customHeight="1" x14ac:dyDescent="0.2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c r="AU699" s="80"/>
      <c r="AV699" s="80"/>
    </row>
    <row r="700" spans="1:48" ht="12" customHeight="1" x14ac:dyDescent="0.2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c r="AU700" s="80"/>
      <c r="AV700" s="80"/>
    </row>
    <row r="701" spans="1:48" ht="12" customHeight="1" x14ac:dyDescent="0.2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c r="AU701" s="80"/>
      <c r="AV701" s="80"/>
    </row>
    <row r="702" spans="1:48" ht="12" customHeight="1" x14ac:dyDescent="0.2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c r="AU702" s="80"/>
      <c r="AV702" s="80"/>
    </row>
    <row r="703" spans="1:48" ht="12" customHeight="1" x14ac:dyDescent="0.2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c r="AU703" s="80"/>
      <c r="AV703" s="80"/>
    </row>
    <row r="704" spans="1:48" ht="12" customHeight="1" x14ac:dyDescent="0.2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c r="AU704" s="80"/>
      <c r="AV704" s="80"/>
    </row>
    <row r="705" spans="1:48" ht="12" customHeight="1" x14ac:dyDescent="0.2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c r="AU705" s="80"/>
      <c r="AV705" s="80"/>
    </row>
    <row r="706" spans="1:48" ht="12" customHeight="1" x14ac:dyDescent="0.2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c r="AU706" s="80"/>
      <c r="AV706" s="80"/>
    </row>
    <row r="707" spans="1:48" ht="12" customHeight="1" x14ac:dyDescent="0.2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c r="AU707" s="80"/>
      <c r="AV707" s="80"/>
    </row>
    <row r="708" spans="1:48" ht="12" customHeight="1" x14ac:dyDescent="0.2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c r="AU708" s="80"/>
      <c r="AV708" s="80"/>
    </row>
    <row r="709" spans="1:48" ht="12" customHeight="1" x14ac:dyDescent="0.2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c r="AU709" s="80"/>
      <c r="AV709" s="80"/>
    </row>
    <row r="710" spans="1:48" ht="12" customHeight="1" x14ac:dyDescent="0.2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c r="AU710" s="80"/>
      <c r="AV710" s="80"/>
    </row>
    <row r="711" spans="1:48" ht="12" customHeight="1" x14ac:dyDescent="0.2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c r="AU711" s="80"/>
      <c r="AV711" s="80"/>
    </row>
    <row r="712" spans="1:48" ht="12" customHeight="1" x14ac:dyDescent="0.2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c r="AU712" s="80"/>
      <c r="AV712" s="80"/>
    </row>
    <row r="713" spans="1:48" ht="12" customHeight="1" x14ac:dyDescent="0.2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c r="AU713" s="80"/>
      <c r="AV713" s="80"/>
    </row>
    <row r="714" spans="1:48" ht="12" customHeight="1" x14ac:dyDescent="0.2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c r="AU714" s="80"/>
      <c r="AV714" s="80"/>
    </row>
    <row r="715" spans="1:48" ht="12" customHeight="1" x14ac:dyDescent="0.2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c r="AU715" s="80"/>
      <c r="AV715" s="80"/>
    </row>
    <row r="716" spans="1:48" ht="12" customHeight="1" x14ac:dyDescent="0.2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c r="AU716" s="80"/>
      <c r="AV716" s="80"/>
    </row>
    <row r="717" spans="1:48" ht="12" customHeight="1" x14ac:dyDescent="0.2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c r="AU717" s="80"/>
      <c r="AV717" s="80"/>
    </row>
    <row r="718" spans="1:48" ht="12" customHeight="1" x14ac:dyDescent="0.2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c r="AU718" s="80"/>
      <c r="AV718" s="80"/>
    </row>
    <row r="719" spans="1:48" ht="12" customHeight="1" x14ac:dyDescent="0.2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c r="AU719" s="80"/>
      <c r="AV719" s="80"/>
    </row>
    <row r="720" spans="1:48" ht="12" customHeight="1" x14ac:dyDescent="0.2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c r="AU720" s="80"/>
      <c r="AV720" s="80"/>
    </row>
    <row r="721" spans="1:48" ht="12" customHeight="1" x14ac:dyDescent="0.2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c r="AU721" s="80"/>
      <c r="AV721" s="80"/>
    </row>
    <row r="722" spans="1:48" ht="12" customHeight="1" x14ac:dyDescent="0.2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c r="AU722" s="80"/>
      <c r="AV722" s="80"/>
    </row>
    <row r="723" spans="1:48" ht="12" customHeight="1" x14ac:dyDescent="0.2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c r="AU723" s="80"/>
      <c r="AV723" s="80"/>
    </row>
    <row r="724" spans="1:48" ht="12" customHeight="1" x14ac:dyDescent="0.2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c r="AU724" s="80"/>
      <c r="AV724" s="80"/>
    </row>
    <row r="725" spans="1:48" ht="12" customHeight="1" x14ac:dyDescent="0.2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c r="AU725" s="80"/>
      <c r="AV725" s="80"/>
    </row>
    <row r="726" spans="1:48" ht="12" customHeight="1" x14ac:dyDescent="0.2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c r="AU726" s="80"/>
      <c r="AV726" s="80"/>
    </row>
    <row r="727" spans="1:48" ht="12" customHeight="1" x14ac:dyDescent="0.2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c r="AU727" s="80"/>
      <c r="AV727" s="80"/>
    </row>
    <row r="728" spans="1:48" ht="12" customHeight="1" x14ac:dyDescent="0.2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c r="AU728" s="80"/>
      <c r="AV728" s="80"/>
    </row>
    <row r="729" spans="1:48" ht="12" customHeight="1" x14ac:dyDescent="0.2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c r="AU729" s="80"/>
      <c r="AV729" s="80"/>
    </row>
    <row r="730" spans="1:48" ht="12" customHeight="1" x14ac:dyDescent="0.2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c r="AU730" s="80"/>
      <c r="AV730" s="80"/>
    </row>
    <row r="731" spans="1:48" ht="12" customHeight="1" x14ac:dyDescent="0.2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c r="AU731" s="80"/>
      <c r="AV731" s="80"/>
    </row>
    <row r="732" spans="1:48" ht="12" customHeight="1" x14ac:dyDescent="0.2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c r="AU732" s="80"/>
      <c r="AV732" s="80"/>
    </row>
    <row r="733" spans="1:48" ht="12" customHeight="1" x14ac:dyDescent="0.2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c r="AU733" s="80"/>
      <c r="AV733" s="80"/>
    </row>
    <row r="734" spans="1:48" ht="12" customHeight="1" x14ac:dyDescent="0.2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c r="AU734" s="80"/>
      <c r="AV734" s="80"/>
    </row>
    <row r="735" spans="1:48" ht="12" customHeight="1" x14ac:dyDescent="0.2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c r="AU735" s="80"/>
      <c r="AV735" s="80"/>
    </row>
    <row r="736" spans="1:48" ht="12" customHeight="1" x14ac:dyDescent="0.2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c r="AU736" s="80"/>
      <c r="AV736" s="80"/>
    </row>
    <row r="737" spans="1:48" ht="12" customHeight="1" x14ac:dyDescent="0.2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c r="AU737" s="80"/>
      <c r="AV737" s="80"/>
    </row>
    <row r="738" spans="1:48" ht="12" customHeight="1" x14ac:dyDescent="0.2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c r="AU738" s="80"/>
      <c r="AV738" s="80"/>
    </row>
    <row r="739" spans="1:48" ht="12" customHeight="1" x14ac:dyDescent="0.2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c r="AU739" s="80"/>
      <c r="AV739" s="80"/>
    </row>
    <row r="740" spans="1:48" ht="12" customHeight="1" x14ac:dyDescent="0.2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c r="AU740" s="80"/>
      <c r="AV740" s="80"/>
    </row>
    <row r="741" spans="1:48" ht="12" customHeight="1" x14ac:dyDescent="0.2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c r="AU741" s="80"/>
      <c r="AV741" s="80"/>
    </row>
    <row r="742" spans="1:48" ht="12" customHeight="1" x14ac:dyDescent="0.2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c r="AU742" s="80"/>
      <c r="AV742" s="80"/>
    </row>
    <row r="743" spans="1:48" ht="12" customHeight="1" x14ac:dyDescent="0.2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c r="AU743" s="80"/>
      <c r="AV743" s="80"/>
    </row>
    <row r="744" spans="1:48" ht="12" customHeight="1" x14ac:dyDescent="0.2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c r="AU744" s="80"/>
      <c r="AV744" s="80"/>
    </row>
    <row r="745" spans="1:48" ht="12" customHeight="1" x14ac:dyDescent="0.2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c r="AU745" s="80"/>
      <c r="AV745" s="80"/>
    </row>
    <row r="746" spans="1:48" ht="12" customHeight="1" x14ac:dyDescent="0.2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c r="AU746" s="80"/>
      <c r="AV746" s="80"/>
    </row>
    <row r="747" spans="1:48" ht="12" customHeight="1" x14ac:dyDescent="0.2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c r="AU747" s="80"/>
      <c r="AV747" s="80"/>
    </row>
    <row r="748" spans="1:48" ht="12" customHeight="1" x14ac:dyDescent="0.2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c r="AU748" s="80"/>
      <c r="AV748" s="80"/>
    </row>
    <row r="749" spans="1:48" ht="12" customHeight="1" x14ac:dyDescent="0.2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c r="AU749" s="80"/>
      <c r="AV749" s="80"/>
    </row>
    <row r="750" spans="1:48" ht="12" customHeight="1" x14ac:dyDescent="0.2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c r="AU750" s="80"/>
      <c r="AV750" s="80"/>
    </row>
    <row r="751" spans="1:48" ht="12" customHeight="1" x14ac:dyDescent="0.2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c r="AU751" s="80"/>
      <c r="AV751" s="80"/>
    </row>
    <row r="752" spans="1:48" ht="12" customHeight="1" x14ac:dyDescent="0.2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c r="AU752" s="80"/>
      <c r="AV752" s="80"/>
    </row>
    <row r="753" spans="1:48" ht="12" customHeight="1" x14ac:dyDescent="0.2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c r="AU753" s="80"/>
      <c r="AV753" s="80"/>
    </row>
    <row r="754" spans="1:48" ht="12" customHeight="1" x14ac:dyDescent="0.2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c r="AU754" s="80"/>
      <c r="AV754" s="80"/>
    </row>
    <row r="755" spans="1:48" ht="12" customHeight="1" x14ac:dyDescent="0.2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c r="AU755" s="80"/>
      <c r="AV755" s="80"/>
    </row>
    <row r="756" spans="1:48" ht="12" customHeight="1" x14ac:dyDescent="0.2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c r="AU756" s="80"/>
      <c r="AV756" s="80"/>
    </row>
    <row r="757" spans="1:48" ht="12" customHeight="1" x14ac:dyDescent="0.2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c r="AU757" s="80"/>
      <c r="AV757" s="80"/>
    </row>
    <row r="758" spans="1:48" ht="12" customHeight="1" x14ac:dyDescent="0.2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c r="AU758" s="80"/>
      <c r="AV758" s="80"/>
    </row>
    <row r="759" spans="1:48" ht="12" customHeight="1" x14ac:dyDescent="0.2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c r="AU759" s="80"/>
      <c r="AV759" s="80"/>
    </row>
    <row r="760" spans="1:48" ht="12" customHeight="1" x14ac:dyDescent="0.2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c r="AU760" s="80"/>
      <c r="AV760" s="80"/>
    </row>
    <row r="761" spans="1:48" ht="12" customHeight="1" x14ac:dyDescent="0.2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c r="AU761" s="80"/>
      <c r="AV761" s="80"/>
    </row>
    <row r="762" spans="1:48" ht="12" customHeight="1" x14ac:dyDescent="0.2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c r="AU762" s="80"/>
      <c r="AV762" s="80"/>
    </row>
    <row r="763" spans="1:48" ht="12" customHeight="1" x14ac:dyDescent="0.2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c r="AU763" s="80"/>
      <c r="AV763" s="80"/>
    </row>
    <row r="764" spans="1:48" ht="12" customHeight="1" x14ac:dyDescent="0.2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c r="AU764" s="80"/>
      <c r="AV764" s="80"/>
    </row>
    <row r="765" spans="1:48" ht="12" customHeight="1" x14ac:dyDescent="0.2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c r="AU765" s="80"/>
      <c r="AV765" s="80"/>
    </row>
    <row r="766" spans="1:48" ht="12" customHeight="1" x14ac:dyDescent="0.2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c r="AU766" s="80"/>
      <c r="AV766" s="80"/>
    </row>
    <row r="767" spans="1:48" ht="12" customHeight="1" x14ac:dyDescent="0.2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c r="AU767" s="80"/>
      <c r="AV767" s="80"/>
    </row>
    <row r="768" spans="1:48" ht="12" customHeight="1" x14ac:dyDescent="0.2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c r="AU768" s="80"/>
      <c r="AV768" s="80"/>
    </row>
    <row r="769" spans="1:48" ht="12" customHeight="1" x14ac:dyDescent="0.2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c r="AU769" s="80"/>
      <c r="AV769" s="80"/>
    </row>
    <row r="770" spans="1:48" ht="12" customHeight="1" x14ac:dyDescent="0.2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c r="AU770" s="80"/>
      <c r="AV770" s="80"/>
    </row>
    <row r="771" spans="1:48" ht="12" customHeight="1" x14ac:dyDescent="0.2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c r="AU771" s="80"/>
      <c r="AV771" s="80"/>
    </row>
    <row r="772" spans="1:48" ht="12" customHeight="1" x14ac:dyDescent="0.2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c r="AU772" s="80"/>
      <c r="AV772" s="80"/>
    </row>
    <row r="773" spans="1:48" ht="12" customHeight="1" x14ac:dyDescent="0.2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c r="AU773" s="80"/>
      <c r="AV773" s="80"/>
    </row>
    <row r="774" spans="1:48" ht="12" customHeight="1" x14ac:dyDescent="0.2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c r="AU774" s="80"/>
      <c r="AV774" s="80"/>
    </row>
    <row r="775" spans="1:48" ht="12" customHeight="1" x14ac:dyDescent="0.2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c r="AU775" s="80"/>
      <c r="AV775" s="80"/>
    </row>
    <row r="776" spans="1:48" ht="12" customHeight="1" x14ac:dyDescent="0.2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c r="AU776" s="80"/>
      <c r="AV776" s="80"/>
    </row>
    <row r="777" spans="1:48" ht="12" customHeight="1" x14ac:dyDescent="0.2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c r="AU777" s="80"/>
      <c r="AV777" s="80"/>
    </row>
    <row r="778" spans="1:48" ht="12" customHeight="1" x14ac:dyDescent="0.2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c r="AU778" s="80"/>
      <c r="AV778" s="80"/>
    </row>
    <row r="779" spans="1:48" ht="12" customHeight="1" x14ac:dyDescent="0.2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c r="AU779" s="80"/>
      <c r="AV779" s="80"/>
    </row>
    <row r="780" spans="1:48" ht="12" customHeight="1" x14ac:dyDescent="0.2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c r="AU780" s="80"/>
      <c r="AV780" s="80"/>
    </row>
    <row r="781" spans="1:48" ht="12" customHeight="1" x14ac:dyDescent="0.2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c r="AU781" s="80"/>
      <c r="AV781" s="80"/>
    </row>
    <row r="782" spans="1:48" ht="12" customHeight="1" x14ac:dyDescent="0.2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c r="AU782" s="80"/>
      <c r="AV782" s="80"/>
    </row>
    <row r="783" spans="1:48" ht="12" customHeight="1" x14ac:dyDescent="0.2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c r="AU783" s="80"/>
      <c r="AV783" s="80"/>
    </row>
    <row r="784" spans="1:48" ht="12" customHeight="1" x14ac:dyDescent="0.2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c r="AU784" s="80"/>
      <c r="AV784" s="80"/>
    </row>
    <row r="785" spans="1:48" ht="12" customHeight="1" x14ac:dyDescent="0.2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c r="AU785" s="80"/>
      <c r="AV785" s="80"/>
    </row>
    <row r="786" spans="1:48" ht="12" customHeight="1" x14ac:dyDescent="0.2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c r="AU786" s="80"/>
      <c r="AV786" s="80"/>
    </row>
    <row r="787" spans="1:48" ht="12" customHeight="1" x14ac:dyDescent="0.2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c r="AU787" s="80"/>
      <c r="AV787" s="80"/>
    </row>
    <row r="788" spans="1:48" ht="12" customHeight="1" x14ac:dyDescent="0.2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c r="AU788" s="80"/>
      <c r="AV788" s="80"/>
    </row>
    <row r="789" spans="1:48" ht="12" customHeight="1" x14ac:dyDescent="0.2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c r="AU789" s="80"/>
      <c r="AV789" s="80"/>
    </row>
    <row r="790" spans="1:48" ht="12" customHeight="1" x14ac:dyDescent="0.2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c r="AU790" s="80"/>
      <c r="AV790" s="80"/>
    </row>
    <row r="791" spans="1:48" ht="12" customHeight="1" x14ac:dyDescent="0.2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c r="AU791" s="80"/>
      <c r="AV791" s="80"/>
    </row>
    <row r="792" spans="1:48" ht="12" customHeight="1" x14ac:dyDescent="0.2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c r="AU792" s="80"/>
      <c r="AV792" s="80"/>
    </row>
    <row r="793" spans="1:48" ht="12" customHeight="1" x14ac:dyDescent="0.2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c r="AU793" s="80"/>
      <c r="AV793" s="80"/>
    </row>
    <row r="794" spans="1:48" ht="12" customHeight="1" x14ac:dyDescent="0.2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c r="AU794" s="80"/>
      <c r="AV794" s="80"/>
    </row>
    <row r="795" spans="1:48" ht="12" customHeight="1" x14ac:dyDescent="0.2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c r="AU795" s="80"/>
      <c r="AV795" s="80"/>
    </row>
    <row r="796" spans="1:48" ht="12" customHeight="1" x14ac:dyDescent="0.2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c r="AU796" s="80"/>
      <c r="AV796" s="80"/>
    </row>
    <row r="797" spans="1:48" ht="12" customHeight="1" x14ac:dyDescent="0.2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c r="AU797" s="80"/>
      <c r="AV797" s="80"/>
    </row>
    <row r="798" spans="1:48" ht="12" customHeight="1" x14ac:dyDescent="0.2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c r="AU798" s="80"/>
      <c r="AV798" s="80"/>
    </row>
    <row r="799" spans="1:48" ht="12" customHeight="1" x14ac:dyDescent="0.2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c r="AU799" s="80"/>
      <c r="AV799" s="80"/>
    </row>
    <row r="800" spans="1:48" ht="12" customHeight="1" x14ac:dyDescent="0.2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c r="AU800" s="80"/>
      <c r="AV800" s="80"/>
    </row>
    <row r="801" spans="1:48" ht="12" customHeight="1" x14ac:dyDescent="0.2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c r="AU801" s="80"/>
      <c r="AV801" s="80"/>
    </row>
    <row r="802" spans="1:48" ht="12" customHeight="1" x14ac:dyDescent="0.2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c r="AU802" s="80"/>
      <c r="AV802" s="80"/>
    </row>
    <row r="803" spans="1:48" ht="12" customHeight="1" x14ac:dyDescent="0.2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c r="AU803" s="80"/>
      <c r="AV803" s="80"/>
    </row>
    <row r="804" spans="1:48" ht="12" customHeight="1" x14ac:dyDescent="0.2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c r="AU804" s="80"/>
      <c r="AV804" s="80"/>
    </row>
    <row r="805" spans="1:48" ht="12" customHeight="1" x14ac:dyDescent="0.2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c r="AU805" s="80"/>
      <c r="AV805" s="80"/>
    </row>
    <row r="806" spans="1:48" ht="12" customHeight="1" x14ac:dyDescent="0.2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c r="AU806" s="80"/>
      <c r="AV806" s="80"/>
    </row>
    <row r="807" spans="1:48" ht="12" customHeight="1" x14ac:dyDescent="0.2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c r="AU807" s="80"/>
      <c r="AV807" s="80"/>
    </row>
    <row r="808" spans="1:48" ht="12" customHeight="1" x14ac:dyDescent="0.2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c r="AU808" s="80"/>
      <c r="AV808" s="80"/>
    </row>
    <row r="809" spans="1:48" ht="12" customHeight="1" x14ac:dyDescent="0.2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c r="AU809" s="80"/>
      <c r="AV809" s="80"/>
    </row>
    <row r="810" spans="1:48" ht="12" customHeight="1" x14ac:dyDescent="0.2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c r="AU810" s="80"/>
      <c r="AV810" s="80"/>
    </row>
    <row r="811" spans="1:48" ht="12" customHeight="1" x14ac:dyDescent="0.2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c r="AU811" s="80"/>
      <c r="AV811" s="80"/>
    </row>
    <row r="812" spans="1:48" ht="12" customHeight="1" x14ac:dyDescent="0.2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c r="AU812" s="80"/>
      <c r="AV812" s="80"/>
    </row>
    <row r="813" spans="1:48" ht="12" customHeight="1" x14ac:dyDescent="0.2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c r="AU813" s="80"/>
      <c r="AV813" s="80"/>
    </row>
    <row r="814" spans="1:48" ht="12" customHeight="1" x14ac:dyDescent="0.2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c r="AU814" s="80"/>
      <c r="AV814" s="80"/>
    </row>
    <row r="815" spans="1:48" ht="12" customHeight="1" x14ac:dyDescent="0.2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c r="AU815" s="80"/>
      <c r="AV815" s="80"/>
    </row>
    <row r="816" spans="1:48" ht="12" customHeight="1" x14ac:dyDescent="0.2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c r="AU816" s="80"/>
      <c r="AV816" s="80"/>
    </row>
    <row r="817" spans="1:48" ht="12" customHeight="1" x14ac:dyDescent="0.2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c r="AU817" s="80"/>
      <c r="AV817" s="80"/>
    </row>
    <row r="818" spans="1:48" ht="12" customHeight="1" x14ac:dyDescent="0.2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c r="AU818" s="80"/>
      <c r="AV818" s="80"/>
    </row>
    <row r="819" spans="1:48" ht="12" customHeight="1" x14ac:dyDescent="0.2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c r="AU819" s="80"/>
      <c r="AV819" s="80"/>
    </row>
    <row r="820" spans="1:48" ht="12" customHeight="1" x14ac:dyDescent="0.2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c r="AU820" s="80"/>
      <c r="AV820" s="80"/>
    </row>
    <row r="821" spans="1:48" ht="12" customHeight="1" x14ac:dyDescent="0.2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c r="AU821" s="80"/>
      <c r="AV821" s="80"/>
    </row>
    <row r="822" spans="1:48" ht="12" customHeight="1" x14ac:dyDescent="0.2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c r="AU822" s="80"/>
      <c r="AV822" s="80"/>
    </row>
    <row r="823" spans="1:48" ht="12" customHeight="1" x14ac:dyDescent="0.2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c r="AU823" s="80"/>
      <c r="AV823" s="80"/>
    </row>
    <row r="824" spans="1:48" ht="12" customHeight="1" x14ac:dyDescent="0.2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c r="AU824" s="80"/>
      <c r="AV824" s="80"/>
    </row>
    <row r="825" spans="1:48" ht="12" customHeight="1" x14ac:dyDescent="0.2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c r="AU825" s="80"/>
      <c r="AV825" s="80"/>
    </row>
    <row r="826" spans="1:48" ht="12" customHeight="1" x14ac:dyDescent="0.2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c r="AU826" s="80"/>
      <c r="AV826" s="80"/>
    </row>
    <row r="827" spans="1:48" ht="12" customHeight="1" x14ac:dyDescent="0.2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c r="AU827" s="80"/>
      <c r="AV827" s="80"/>
    </row>
    <row r="828" spans="1:48" ht="12" customHeight="1" x14ac:dyDescent="0.2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c r="AU828" s="80"/>
      <c r="AV828" s="80"/>
    </row>
    <row r="829" spans="1:48" ht="12" customHeight="1" x14ac:dyDescent="0.2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c r="AU829" s="80"/>
      <c r="AV829" s="80"/>
    </row>
    <row r="830" spans="1:48" ht="12" customHeight="1" x14ac:dyDescent="0.2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c r="AU830" s="80"/>
      <c r="AV830" s="80"/>
    </row>
    <row r="831" spans="1:48" ht="12" customHeight="1" x14ac:dyDescent="0.2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c r="AU831" s="80"/>
      <c r="AV831" s="80"/>
    </row>
    <row r="832" spans="1:48" ht="12" customHeight="1" x14ac:dyDescent="0.2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c r="AU832" s="80"/>
      <c r="AV832" s="80"/>
    </row>
    <row r="833" spans="1:48" ht="12" customHeight="1" x14ac:dyDescent="0.2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c r="AU833" s="80"/>
      <c r="AV833" s="80"/>
    </row>
    <row r="834" spans="1:48" ht="12" customHeight="1" x14ac:dyDescent="0.2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c r="AU834" s="80"/>
      <c r="AV834" s="80"/>
    </row>
    <row r="835" spans="1:48" ht="12" customHeight="1" x14ac:dyDescent="0.2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c r="AU835" s="80"/>
      <c r="AV835" s="80"/>
    </row>
    <row r="836" spans="1:48" ht="12" customHeight="1" x14ac:dyDescent="0.2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c r="AU836" s="80"/>
      <c r="AV836" s="80"/>
    </row>
    <row r="837" spans="1:48" ht="12" customHeight="1" x14ac:dyDescent="0.2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c r="AU837" s="80"/>
      <c r="AV837" s="80"/>
    </row>
    <row r="838" spans="1:48" ht="12" customHeight="1" x14ac:dyDescent="0.2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c r="AU838" s="80"/>
      <c r="AV838" s="80"/>
    </row>
    <row r="839" spans="1:48" ht="12" customHeight="1" x14ac:dyDescent="0.2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c r="AU839" s="80"/>
      <c r="AV839" s="80"/>
    </row>
    <row r="840" spans="1:48" ht="12" customHeight="1" x14ac:dyDescent="0.2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c r="AU840" s="80"/>
      <c r="AV840" s="80"/>
    </row>
    <row r="841" spans="1:48" ht="12" customHeight="1" x14ac:dyDescent="0.2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c r="AU841" s="80"/>
      <c r="AV841" s="80"/>
    </row>
    <row r="842" spans="1:48" ht="12" customHeight="1" x14ac:dyDescent="0.2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c r="AU842" s="80"/>
      <c r="AV842" s="80"/>
    </row>
    <row r="843" spans="1:48" ht="12" customHeight="1" x14ac:dyDescent="0.2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c r="AU843" s="80"/>
      <c r="AV843" s="80"/>
    </row>
    <row r="844" spans="1:48" ht="12" customHeight="1" x14ac:dyDescent="0.2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c r="AU844" s="80"/>
      <c r="AV844" s="80"/>
    </row>
    <row r="845" spans="1:48" ht="12" customHeight="1" x14ac:dyDescent="0.2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c r="AU845" s="80"/>
      <c r="AV845" s="80"/>
    </row>
    <row r="846" spans="1:48" ht="12" customHeight="1" x14ac:dyDescent="0.2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c r="AU846" s="80"/>
      <c r="AV846" s="80"/>
    </row>
    <row r="847" spans="1:48" ht="12" customHeight="1" x14ac:dyDescent="0.2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c r="AU847" s="80"/>
      <c r="AV847" s="80"/>
    </row>
    <row r="848" spans="1:48" ht="12" customHeight="1" x14ac:dyDescent="0.2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c r="AU848" s="80"/>
      <c r="AV848" s="80"/>
    </row>
    <row r="849" spans="1:48" ht="12" customHeight="1" x14ac:dyDescent="0.2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c r="AU849" s="80"/>
      <c r="AV849" s="80"/>
    </row>
    <row r="850" spans="1:48" ht="12" customHeight="1" x14ac:dyDescent="0.2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c r="AU850" s="80"/>
      <c r="AV850" s="80"/>
    </row>
    <row r="851" spans="1:48" ht="12" customHeight="1" x14ac:dyDescent="0.2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c r="AU851" s="80"/>
      <c r="AV851" s="80"/>
    </row>
    <row r="852" spans="1:48" ht="12" customHeight="1" x14ac:dyDescent="0.2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c r="AU852" s="80"/>
      <c r="AV852" s="80"/>
    </row>
    <row r="853" spans="1:48" ht="12" customHeight="1" x14ac:dyDescent="0.2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c r="AU853" s="80"/>
      <c r="AV853" s="80"/>
    </row>
    <row r="854" spans="1:48" ht="12" customHeight="1" x14ac:dyDescent="0.2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c r="AU854" s="80"/>
      <c r="AV854" s="80"/>
    </row>
    <row r="855" spans="1:48" ht="12" customHeight="1" x14ac:dyDescent="0.2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c r="AU855" s="80"/>
      <c r="AV855" s="80"/>
    </row>
    <row r="856" spans="1:48" ht="12" customHeight="1" x14ac:dyDescent="0.2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c r="AU856" s="80"/>
      <c r="AV856" s="80"/>
    </row>
    <row r="857" spans="1:48" ht="12" customHeight="1" x14ac:dyDescent="0.2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c r="AU857" s="80"/>
      <c r="AV857" s="80"/>
    </row>
    <row r="858" spans="1:48" ht="12" customHeight="1" x14ac:dyDescent="0.2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c r="AU858" s="80"/>
      <c r="AV858" s="80"/>
    </row>
    <row r="859" spans="1:48" ht="12" customHeight="1" x14ac:dyDescent="0.2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c r="AU859" s="80"/>
      <c r="AV859" s="80"/>
    </row>
    <row r="860" spans="1:48" ht="12" customHeight="1" x14ac:dyDescent="0.2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c r="AU860" s="80"/>
      <c r="AV860" s="80"/>
    </row>
    <row r="861" spans="1:48" ht="12" customHeight="1" x14ac:dyDescent="0.2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c r="AU861" s="80"/>
      <c r="AV861" s="80"/>
    </row>
    <row r="862" spans="1:48" ht="12" customHeight="1" x14ac:dyDescent="0.2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c r="AU862" s="80"/>
      <c r="AV862" s="80"/>
    </row>
    <row r="863" spans="1:48" ht="12" customHeight="1" x14ac:dyDescent="0.2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c r="AU863" s="80"/>
      <c r="AV863" s="80"/>
    </row>
    <row r="864" spans="1:48" ht="12" customHeight="1" x14ac:dyDescent="0.2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c r="AU864" s="80"/>
      <c r="AV864" s="80"/>
    </row>
    <row r="865" spans="1:48" ht="12" customHeight="1" x14ac:dyDescent="0.2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c r="AU865" s="80"/>
      <c r="AV865" s="80"/>
    </row>
    <row r="866" spans="1:48" ht="12" customHeight="1" x14ac:dyDescent="0.2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c r="AU866" s="80"/>
      <c r="AV866" s="80"/>
    </row>
    <row r="867" spans="1:48" ht="12" customHeight="1" x14ac:dyDescent="0.2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c r="AU867" s="80"/>
      <c r="AV867" s="80"/>
    </row>
    <row r="868" spans="1:48" ht="12" customHeight="1" x14ac:dyDescent="0.2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c r="AU868" s="80"/>
      <c r="AV868" s="80"/>
    </row>
    <row r="869" spans="1:48" ht="12" customHeight="1" x14ac:dyDescent="0.2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c r="AU869" s="80"/>
      <c r="AV869" s="80"/>
    </row>
    <row r="870" spans="1:48" ht="12" customHeight="1" x14ac:dyDescent="0.2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c r="AU870" s="80"/>
      <c r="AV870" s="80"/>
    </row>
    <row r="871" spans="1:48" ht="12" customHeight="1" x14ac:dyDescent="0.2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c r="AU871" s="80"/>
      <c r="AV871" s="80"/>
    </row>
    <row r="872" spans="1:48" ht="12" customHeight="1" x14ac:dyDescent="0.2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c r="AU872" s="80"/>
      <c r="AV872" s="80"/>
    </row>
    <row r="873" spans="1:48" ht="12" customHeight="1" x14ac:dyDescent="0.2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c r="AU873" s="80"/>
      <c r="AV873" s="80"/>
    </row>
    <row r="874" spans="1:48" ht="12" customHeight="1" x14ac:dyDescent="0.2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c r="AU874" s="80"/>
      <c r="AV874" s="80"/>
    </row>
    <row r="875" spans="1:48" ht="12" customHeight="1" x14ac:dyDescent="0.2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c r="AU875" s="80"/>
      <c r="AV875" s="80"/>
    </row>
    <row r="876" spans="1:48" ht="12" customHeight="1" x14ac:dyDescent="0.2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c r="AU876" s="80"/>
      <c r="AV876" s="80"/>
    </row>
    <row r="877" spans="1:48" ht="12" customHeight="1" x14ac:dyDescent="0.2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c r="AU877" s="80"/>
      <c r="AV877" s="80"/>
    </row>
    <row r="878" spans="1:48" ht="12" customHeight="1" x14ac:dyDescent="0.2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c r="AU878" s="80"/>
      <c r="AV878" s="80"/>
    </row>
    <row r="879" spans="1:48" ht="12" customHeight="1" x14ac:dyDescent="0.2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c r="AU879" s="80"/>
      <c r="AV879" s="80"/>
    </row>
    <row r="880" spans="1:48" ht="12" customHeight="1" x14ac:dyDescent="0.2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c r="AU880" s="80"/>
      <c r="AV880" s="80"/>
    </row>
    <row r="881" spans="1:48" ht="12" customHeight="1" x14ac:dyDescent="0.2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c r="AU881" s="80"/>
      <c r="AV881" s="80"/>
    </row>
    <row r="882" spans="1:48" ht="12" customHeight="1" x14ac:dyDescent="0.2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c r="AU882" s="80"/>
      <c r="AV882" s="80"/>
    </row>
    <row r="883" spans="1:48" ht="12" customHeight="1" x14ac:dyDescent="0.2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c r="AU883" s="80"/>
      <c r="AV883" s="80"/>
    </row>
    <row r="884" spans="1:48" ht="12" customHeight="1" x14ac:dyDescent="0.2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c r="AU884" s="80"/>
      <c r="AV884" s="80"/>
    </row>
    <row r="885" spans="1:48" ht="12" customHeight="1" x14ac:dyDescent="0.2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c r="AU885" s="80"/>
      <c r="AV885" s="80"/>
    </row>
    <row r="886" spans="1:48" ht="12" customHeight="1" x14ac:dyDescent="0.2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c r="AU886" s="80"/>
      <c r="AV886" s="80"/>
    </row>
    <row r="887" spans="1:48" ht="12" customHeight="1" x14ac:dyDescent="0.2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c r="AU887" s="80"/>
      <c r="AV887" s="80"/>
    </row>
    <row r="888" spans="1:48" ht="12" customHeight="1" x14ac:dyDescent="0.2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c r="AU888" s="80"/>
      <c r="AV888" s="80"/>
    </row>
    <row r="889" spans="1:48" ht="12" customHeight="1" x14ac:dyDescent="0.2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c r="AU889" s="80"/>
      <c r="AV889" s="80"/>
    </row>
    <row r="890" spans="1:48" ht="12" customHeight="1" x14ac:dyDescent="0.2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c r="AU890" s="80"/>
      <c r="AV890" s="80"/>
    </row>
    <row r="891" spans="1:48" ht="12" customHeight="1" x14ac:dyDescent="0.2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c r="AU891" s="80"/>
      <c r="AV891" s="80"/>
    </row>
    <row r="892" spans="1:48" ht="12" customHeight="1" x14ac:dyDescent="0.2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c r="AU892" s="80"/>
      <c r="AV892" s="80"/>
    </row>
    <row r="893" spans="1:48" ht="12" customHeight="1" x14ac:dyDescent="0.2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c r="AU893" s="80"/>
      <c r="AV893" s="80"/>
    </row>
    <row r="894" spans="1:48" ht="12" customHeight="1" x14ac:dyDescent="0.2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c r="AU894" s="80"/>
      <c r="AV894" s="80"/>
    </row>
    <row r="895" spans="1:48" ht="12" customHeight="1" x14ac:dyDescent="0.2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c r="AU895" s="80"/>
      <c r="AV895" s="80"/>
    </row>
    <row r="896" spans="1:48" ht="12" customHeight="1" x14ac:dyDescent="0.2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c r="AU896" s="80"/>
      <c r="AV896" s="80"/>
    </row>
    <row r="897" spans="1:48" ht="12" customHeight="1" x14ac:dyDescent="0.2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c r="AU897" s="80"/>
      <c r="AV897" s="80"/>
    </row>
    <row r="898" spans="1:48" ht="12" customHeight="1" x14ac:dyDescent="0.2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c r="AU898" s="80"/>
      <c r="AV898" s="80"/>
    </row>
    <row r="899" spans="1:48" ht="12" customHeight="1" x14ac:dyDescent="0.2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c r="AU899" s="80"/>
      <c r="AV899" s="80"/>
    </row>
    <row r="900" spans="1:48" ht="12" customHeight="1" x14ac:dyDescent="0.2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c r="AU900" s="80"/>
      <c r="AV900" s="80"/>
    </row>
    <row r="901" spans="1:48" ht="12" customHeight="1" x14ac:dyDescent="0.2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c r="AU901" s="80"/>
      <c r="AV901" s="80"/>
    </row>
    <row r="902" spans="1:48" ht="12" customHeight="1" x14ac:dyDescent="0.2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c r="AU902" s="80"/>
      <c r="AV902" s="80"/>
    </row>
    <row r="903" spans="1:48" ht="12" customHeight="1" x14ac:dyDescent="0.2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c r="AU903" s="80"/>
      <c r="AV903" s="80"/>
    </row>
    <row r="904" spans="1:48" ht="12" customHeight="1" x14ac:dyDescent="0.2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c r="AU904" s="80"/>
      <c r="AV904" s="80"/>
    </row>
    <row r="905" spans="1:48" ht="12" customHeight="1" x14ac:dyDescent="0.2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c r="AU905" s="80"/>
      <c r="AV905" s="80"/>
    </row>
    <row r="906" spans="1:48" ht="12" customHeight="1" x14ac:dyDescent="0.2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c r="AU906" s="80"/>
      <c r="AV906" s="80"/>
    </row>
    <row r="907" spans="1:48" ht="12" customHeight="1" x14ac:dyDescent="0.2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c r="AU907" s="80"/>
      <c r="AV907" s="80"/>
    </row>
    <row r="908" spans="1:48" ht="12" customHeight="1" x14ac:dyDescent="0.2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c r="AU908" s="80"/>
      <c r="AV908" s="80"/>
    </row>
    <row r="909" spans="1:48" ht="12" customHeight="1" x14ac:dyDescent="0.2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c r="AU909" s="80"/>
      <c r="AV909" s="80"/>
    </row>
    <row r="910" spans="1:48" ht="12" customHeight="1" x14ac:dyDescent="0.2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c r="AU910" s="80"/>
      <c r="AV910" s="80"/>
    </row>
    <row r="911" spans="1:48" ht="12" customHeight="1" x14ac:dyDescent="0.2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c r="AU911" s="80"/>
      <c r="AV911" s="80"/>
    </row>
    <row r="912" spans="1:48" ht="12" customHeight="1" x14ac:dyDescent="0.2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c r="AU912" s="80"/>
      <c r="AV912" s="80"/>
    </row>
    <row r="913" spans="1:48" ht="12" customHeight="1" x14ac:dyDescent="0.2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c r="AU913" s="80"/>
      <c r="AV913" s="80"/>
    </row>
    <row r="914" spans="1:48" ht="12" customHeight="1" x14ac:dyDescent="0.2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c r="AU914" s="80"/>
      <c r="AV914" s="80"/>
    </row>
    <row r="915" spans="1:48" ht="12" customHeight="1" x14ac:dyDescent="0.2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c r="AU915" s="80"/>
      <c r="AV915" s="80"/>
    </row>
    <row r="916" spans="1:48" ht="12" customHeight="1" x14ac:dyDescent="0.2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c r="AU916" s="80"/>
      <c r="AV916" s="80"/>
    </row>
    <row r="917" spans="1:48" ht="12" customHeight="1" x14ac:dyDescent="0.2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c r="AU917" s="80"/>
      <c r="AV917" s="80"/>
    </row>
    <row r="918" spans="1:48" ht="12" customHeight="1" x14ac:dyDescent="0.2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c r="AU918" s="80"/>
      <c r="AV918" s="80"/>
    </row>
    <row r="919" spans="1:48" ht="12" customHeight="1" x14ac:dyDescent="0.2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c r="AU919" s="80"/>
      <c r="AV919" s="80"/>
    </row>
    <row r="920" spans="1:48" ht="12" customHeight="1" x14ac:dyDescent="0.2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c r="AU920" s="80"/>
      <c r="AV920" s="80"/>
    </row>
    <row r="921" spans="1:48" ht="12" customHeight="1" x14ac:dyDescent="0.2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c r="AU921" s="80"/>
      <c r="AV921" s="80"/>
    </row>
    <row r="922" spans="1:48" ht="12" customHeight="1" x14ac:dyDescent="0.2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c r="AU922" s="80"/>
      <c r="AV922" s="80"/>
    </row>
    <row r="923" spans="1:48" ht="12" customHeight="1" x14ac:dyDescent="0.2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c r="AU923" s="80"/>
      <c r="AV923" s="80"/>
    </row>
    <row r="924" spans="1:48" ht="12" customHeight="1" x14ac:dyDescent="0.2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c r="AU924" s="80"/>
      <c r="AV924" s="80"/>
    </row>
    <row r="925" spans="1:48" ht="12" customHeight="1" x14ac:dyDescent="0.2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c r="AU925" s="80"/>
      <c r="AV925" s="80"/>
    </row>
    <row r="926" spans="1:48" ht="12" customHeight="1" x14ac:dyDescent="0.2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c r="AU926" s="80"/>
      <c r="AV926" s="80"/>
    </row>
    <row r="927" spans="1:48" ht="12" customHeight="1" x14ac:dyDescent="0.2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c r="AU927" s="80"/>
      <c r="AV927" s="80"/>
    </row>
    <row r="928" spans="1:48" ht="12" customHeight="1" x14ac:dyDescent="0.2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c r="AU928" s="80"/>
      <c r="AV928" s="80"/>
    </row>
    <row r="929" spans="1:48" ht="12" customHeight="1" x14ac:dyDescent="0.2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c r="AU929" s="80"/>
      <c r="AV929" s="80"/>
    </row>
    <row r="930" spans="1:48" ht="12" customHeight="1" x14ac:dyDescent="0.2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c r="AU930" s="80"/>
      <c r="AV930" s="80"/>
    </row>
    <row r="931" spans="1:48" ht="12" customHeight="1" x14ac:dyDescent="0.2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c r="AU931" s="80"/>
      <c r="AV931" s="80"/>
    </row>
    <row r="932" spans="1:48" ht="12" customHeight="1" x14ac:dyDescent="0.2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c r="AU932" s="80"/>
      <c r="AV932" s="80"/>
    </row>
    <row r="933" spans="1:48" ht="12" customHeight="1" x14ac:dyDescent="0.2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c r="AU933" s="80"/>
      <c r="AV933" s="80"/>
    </row>
    <row r="934" spans="1:48" ht="12" customHeight="1" x14ac:dyDescent="0.2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c r="AU934" s="80"/>
      <c r="AV934" s="80"/>
    </row>
    <row r="935" spans="1:48" ht="12" customHeight="1" x14ac:dyDescent="0.2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c r="AU935" s="80"/>
      <c r="AV935" s="80"/>
    </row>
    <row r="936" spans="1:48" ht="12" customHeight="1" x14ac:dyDescent="0.2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c r="AU936" s="80"/>
      <c r="AV936" s="80"/>
    </row>
    <row r="937" spans="1:48" ht="12" customHeight="1" x14ac:dyDescent="0.2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c r="AU937" s="80"/>
      <c r="AV937" s="80"/>
    </row>
    <row r="938" spans="1:48" ht="12" customHeight="1" x14ac:dyDescent="0.2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c r="AU938" s="80"/>
      <c r="AV938" s="80"/>
    </row>
    <row r="939" spans="1:48" ht="12" customHeight="1" x14ac:dyDescent="0.2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c r="AU939" s="80"/>
      <c r="AV939" s="80"/>
    </row>
    <row r="940" spans="1:48" ht="12" customHeight="1" x14ac:dyDescent="0.2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c r="AU940" s="80"/>
      <c r="AV940" s="80"/>
    </row>
    <row r="941" spans="1:48" ht="12" customHeight="1" x14ac:dyDescent="0.2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c r="AU941" s="80"/>
      <c r="AV941" s="80"/>
    </row>
    <row r="942" spans="1:48" ht="12" customHeight="1" x14ac:dyDescent="0.2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c r="AU942" s="80"/>
      <c r="AV942" s="80"/>
    </row>
    <row r="943" spans="1:48" ht="12" customHeight="1" x14ac:dyDescent="0.2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c r="AU943" s="80"/>
      <c r="AV943" s="80"/>
    </row>
    <row r="944" spans="1:48" ht="12" customHeight="1" x14ac:dyDescent="0.2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c r="AU944" s="80"/>
      <c r="AV944" s="80"/>
    </row>
    <row r="945" spans="1:48" ht="12" customHeight="1" x14ac:dyDescent="0.2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c r="AU945" s="80"/>
      <c r="AV945" s="80"/>
    </row>
    <row r="946" spans="1:48" ht="12" customHeight="1" x14ac:dyDescent="0.2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c r="AU946" s="80"/>
      <c r="AV946" s="80"/>
    </row>
    <row r="947" spans="1:48" ht="12" customHeight="1" x14ac:dyDescent="0.2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c r="AU947" s="80"/>
      <c r="AV947" s="80"/>
    </row>
    <row r="948" spans="1:48" ht="12" customHeight="1" x14ac:dyDescent="0.2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c r="AU948" s="80"/>
      <c r="AV948" s="80"/>
    </row>
    <row r="949" spans="1:48" ht="12" customHeight="1" x14ac:dyDescent="0.2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c r="AU949" s="80"/>
      <c r="AV949" s="80"/>
    </row>
    <row r="950" spans="1:48" ht="12" customHeight="1" x14ac:dyDescent="0.2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c r="AU950" s="80"/>
      <c r="AV950" s="80"/>
    </row>
    <row r="951" spans="1:48" ht="12" customHeight="1" x14ac:dyDescent="0.2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c r="AU951" s="80"/>
      <c r="AV951" s="80"/>
    </row>
    <row r="952" spans="1:48" ht="12" customHeight="1" x14ac:dyDescent="0.2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c r="AU952" s="80"/>
      <c r="AV952" s="80"/>
    </row>
    <row r="953" spans="1:48" ht="12" customHeight="1" x14ac:dyDescent="0.2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c r="AU953" s="80"/>
      <c r="AV953" s="80"/>
    </row>
    <row r="954" spans="1:48" ht="12" customHeight="1" x14ac:dyDescent="0.2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c r="AU954" s="80"/>
      <c r="AV954" s="80"/>
    </row>
    <row r="955" spans="1:48" ht="12" customHeight="1" x14ac:dyDescent="0.2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c r="AU955" s="80"/>
      <c r="AV955" s="80"/>
    </row>
    <row r="956" spans="1:48" ht="12" customHeight="1" x14ac:dyDescent="0.2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c r="AU956" s="80"/>
      <c r="AV956" s="80"/>
    </row>
    <row r="957" spans="1:48" ht="12" customHeight="1" x14ac:dyDescent="0.2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c r="AU957" s="80"/>
      <c r="AV957" s="80"/>
    </row>
    <row r="958" spans="1:48" ht="12" customHeight="1" x14ac:dyDescent="0.2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c r="AU958" s="80"/>
      <c r="AV958" s="80"/>
    </row>
    <row r="959" spans="1:48" ht="12" customHeight="1" x14ac:dyDescent="0.2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c r="AU959" s="80"/>
      <c r="AV959" s="80"/>
    </row>
    <row r="960" spans="1:48" ht="12" customHeight="1" x14ac:dyDescent="0.2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c r="AU960" s="80"/>
      <c r="AV960" s="80"/>
    </row>
    <row r="961" spans="1:48" ht="12" customHeight="1" x14ac:dyDescent="0.2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c r="AU961" s="80"/>
      <c r="AV961" s="80"/>
    </row>
    <row r="962" spans="1:48" ht="12" customHeight="1" x14ac:dyDescent="0.2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c r="AU962" s="80"/>
      <c r="AV962" s="80"/>
    </row>
    <row r="963" spans="1:48" ht="12" customHeight="1" x14ac:dyDescent="0.2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c r="AU963" s="80"/>
      <c r="AV963" s="80"/>
    </row>
    <row r="964" spans="1:48" ht="12" customHeight="1" x14ac:dyDescent="0.2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c r="AU964" s="80"/>
      <c r="AV964" s="80"/>
    </row>
    <row r="965" spans="1:48" ht="12" customHeight="1" x14ac:dyDescent="0.2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c r="AU965" s="80"/>
      <c r="AV965" s="80"/>
    </row>
    <row r="966" spans="1:48" ht="12" customHeight="1" x14ac:dyDescent="0.2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c r="AU966" s="80"/>
      <c r="AV966" s="80"/>
    </row>
    <row r="967" spans="1:48" ht="12" customHeight="1" x14ac:dyDescent="0.2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c r="AU967" s="80"/>
      <c r="AV967" s="80"/>
    </row>
    <row r="968" spans="1:48" ht="12" customHeight="1" x14ac:dyDescent="0.2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c r="AU968" s="80"/>
      <c r="AV968" s="80"/>
    </row>
    <row r="969" spans="1:48" ht="12" customHeight="1" x14ac:dyDescent="0.2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c r="AU969" s="80"/>
      <c r="AV969" s="80"/>
    </row>
    <row r="970" spans="1:48" ht="12" customHeight="1" x14ac:dyDescent="0.2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c r="AU970" s="80"/>
      <c r="AV970" s="80"/>
    </row>
    <row r="971" spans="1:48" ht="12" customHeight="1" x14ac:dyDescent="0.2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c r="AU971" s="80"/>
      <c r="AV971" s="80"/>
    </row>
    <row r="972" spans="1:48" ht="12" customHeight="1" x14ac:dyDescent="0.2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c r="AU972" s="80"/>
      <c r="AV972" s="80"/>
    </row>
    <row r="973" spans="1:48" ht="12" customHeight="1" x14ac:dyDescent="0.2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c r="AU973" s="80"/>
      <c r="AV973" s="80"/>
    </row>
    <row r="974" spans="1:48" ht="12" customHeight="1" x14ac:dyDescent="0.2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c r="AU974" s="80"/>
      <c r="AV974" s="80"/>
    </row>
    <row r="975" spans="1:48" ht="12" customHeight="1" x14ac:dyDescent="0.2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c r="AU975" s="80"/>
      <c r="AV975" s="80"/>
    </row>
    <row r="976" spans="1:48" ht="12" customHeight="1" x14ac:dyDescent="0.2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c r="AU976" s="80"/>
      <c r="AV976" s="80"/>
    </row>
    <row r="977" spans="1:48" ht="12" customHeight="1" x14ac:dyDescent="0.2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c r="AU977" s="80"/>
      <c r="AV977" s="80"/>
    </row>
    <row r="978" spans="1:48" ht="12" customHeight="1" x14ac:dyDescent="0.2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c r="AU978" s="80"/>
      <c r="AV978" s="80"/>
    </row>
    <row r="979" spans="1:48" ht="12" customHeight="1" x14ac:dyDescent="0.2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c r="AU979" s="80"/>
      <c r="AV979" s="80"/>
    </row>
    <row r="980" spans="1:48" ht="12" customHeight="1" x14ac:dyDescent="0.2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c r="AU980" s="80"/>
      <c r="AV980" s="80"/>
    </row>
    <row r="981" spans="1:48" ht="12" customHeight="1" x14ac:dyDescent="0.2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c r="AU981" s="80"/>
      <c r="AV981" s="80"/>
    </row>
    <row r="982" spans="1:48" ht="12" customHeight="1" x14ac:dyDescent="0.2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c r="AU982" s="80"/>
      <c r="AV982" s="80"/>
    </row>
    <row r="983" spans="1:48" ht="12" customHeight="1" x14ac:dyDescent="0.2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c r="AU983" s="80"/>
      <c r="AV983" s="80"/>
    </row>
    <row r="984" spans="1:48" ht="12" customHeight="1" x14ac:dyDescent="0.2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c r="AU984" s="80"/>
      <c r="AV984" s="80"/>
    </row>
    <row r="985" spans="1:48" ht="12" customHeight="1" x14ac:dyDescent="0.2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c r="AU985" s="80"/>
      <c r="AV985" s="80"/>
    </row>
    <row r="986" spans="1:48" ht="12" customHeight="1" x14ac:dyDescent="0.2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c r="AU986" s="80"/>
      <c r="AV986" s="80"/>
    </row>
    <row r="987" spans="1:48" ht="12" customHeight="1" x14ac:dyDescent="0.2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c r="AU987" s="80"/>
      <c r="AV987" s="80"/>
    </row>
    <row r="988" spans="1:48" ht="12" customHeight="1" x14ac:dyDescent="0.2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c r="AU988" s="80"/>
      <c r="AV988" s="80"/>
    </row>
    <row r="989" spans="1:48" ht="12" customHeight="1" x14ac:dyDescent="0.2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c r="AU989" s="80"/>
      <c r="AV989" s="80"/>
    </row>
    <row r="990" spans="1:48" ht="12" customHeight="1" x14ac:dyDescent="0.2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c r="AU990" s="80"/>
      <c r="AV990" s="80"/>
    </row>
    <row r="991" spans="1:48" ht="12" customHeight="1" x14ac:dyDescent="0.2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c r="AU991" s="80"/>
      <c r="AV991" s="80"/>
    </row>
    <row r="992" spans="1:48" ht="12" customHeight="1" x14ac:dyDescent="0.2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c r="AU992" s="80"/>
      <c r="AV992" s="80"/>
    </row>
    <row r="993" spans="1:48" ht="12" customHeight="1" x14ac:dyDescent="0.2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c r="AU993" s="80"/>
      <c r="AV993" s="80"/>
    </row>
    <row r="994" spans="1:48" ht="12" customHeight="1" x14ac:dyDescent="0.2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c r="AU994" s="80"/>
      <c r="AV994" s="80"/>
    </row>
    <row r="995" spans="1:48" ht="12" customHeight="1" x14ac:dyDescent="0.2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c r="AU995" s="80"/>
      <c r="AV995" s="80"/>
    </row>
    <row r="996" spans="1:48" ht="12" customHeight="1" x14ac:dyDescent="0.2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c r="AU996" s="80"/>
      <c r="AV996" s="80"/>
    </row>
    <row r="997" spans="1:48" ht="12" customHeight="1" x14ac:dyDescent="0.2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c r="AU997" s="80"/>
      <c r="AV997" s="80"/>
    </row>
    <row r="998" spans="1:48" ht="12" customHeight="1" x14ac:dyDescent="0.2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c r="AU998" s="80"/>
      <c r="AV998" s="80"/>
    </row>
    <row r="999" spans="1:48" ht="12" customHeight="1" x14ac:dyDescent="0.2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c r="AU999" s="80"/>
      <c r="AV999" s="80"/>
    </row>
    <row r="1000" spans="1:48" ht="12" customHeight="1" x14ac:dyDescent="0.2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c r="AU1000" s="80"/>
      <c r="AV1000" s="80"/>
    </row>
    <row r="1001" spans="1:48" ht="12" customHeight="1" x14ac:dyDescent="0.25">
      <c r="A1001" s="80"/>
      <c r="B1001" s="80"/>
      <c r="C1001" s="80"/>
      <c r="D1001" s="80"/>
      <c r="E1001" s="80"/>
      <c r="F1001" s="80"/>
      <c r="G1001" s="80"/>
      <c r="H1001" s="80"/>
      <c r="I1001" s="80"/>
      <c r="J1001" s="80"/>
      <c r="K1001" s="80"/>
      <c r="L1001" s="80"/>
      <c r="M1001" s="80"/>
      <c r="N1001" s="80"/>
      <c r="O1001" s="80"/>
      <c r="P1001" s="80"/>
      <c r="Q1001" s="80"/>
      <c r="R1001" s="80"/>
      <c r="S1001" s="80"/>
      <c r="T1001" s="80"/>
      <c r="U1001" s="80"/>
      <c r="V1001" s="80"/>
      <c r="W1001" s="80"/>
      <c r="X1001" s="80"/>
      <c r="Y1001" s="80"/>
      <c r="Z1001" s="80"/>
      <c r="AA1001" s="80"/>
      <c r="AB1001" s="80"/>
      <c r="AC1001" s="80"/>
      <c r="AD1001" s="80"/>
      <c r="AE1001" s="80"/>
      <c r="AF1001" s="80"/>
      <c r="AG1001" s="80"/>
      <c r="AH1001" s="80"/>
      <c r="AI1001" s="80"/>
      <c r="AJ1001" s="80"/>
      <c r="AK1001" s="80"/>
      <c r="AL1001" s="80"/>
      <c r="AM1001" s="80"/>
      <c r="AN1001" s="80"/>
      <c r="AO1001" s="80"/>
      <c r="AP1001" s="80"/>
      <c r="AQ1001" s="80"/>
      <c r="AR1001" s="80"/>
      <c r="AS1001" s="80"/>
      <c r="AT1001" s="80"/>
      <c r="AU1001" s="80"/>
      <c r="AV1001" s="80"/>
    </row>
    <row r="1002" spans="1:48" ht="12" customHeight="1" x14ac:dyDescent="0.25">
      <c r="A1002" s="80"/>
      <c r="B1002" s="80"/>
      <c r="C1002" s="80"/>
      <c r="D1002" s="80"/>
      <c r="E1002" s="80"/>
      <c r="F1002" s="80"/>
      <c r="G1002" s="80"/>
      <c r="H1002" s="80"/>
      <c r="I1002" s="80"/>
      <c r="J1002" s="80"/>
      <c r="K1002" s="80"/>
      <c r="L1002" s="80"/>
      <c r="M1002" s="80"/>
      <c r="N1002" s="80"/>
      <c r="O1002" s="80"/>
      <c r="P1002" s="80"/>
      <c r="Q1002" s="80"/>
      <c r="R1002" s="80"/>
      <c r="S1002" s="80"/>
      <c r="T1002" s="80"/>
      <c r="U1002" s="80"/>
      <c r="V1002" s="80"/>
      <c r="W1002" s="80"/>
      <c r="X1002" s="80"/>
      <c r="Y1002" s="80"/>
      <c r="Z1002" s="80"/>
      <c r="AA1002" s="80"/>
      <c r="AB1002" s="80"/>
      <c r="AC1002" s="80"/>
      <c r="AD1002" s="80"/>
      <c r="AE1002" s="80"/>
      <c r="AF1002" s="80"/>
      <c r="AG1002" s="80"/>
      <c r="AH1002" s="80"/>
      <c r="AI1002" s="80"/>
      <c r="AJ1002" s="80"/>
      <c r="AK1002" s="80"/>
      <c r="AL1002" s="80"/>
      <c r="AM1002" s="80"/>
      <c r="AN1002" s="80"/>
      <c r="AO1002" s="80"/>
      <c r="AP1002" s="80"/>
      <c r="AQ1002" s="80"/>
      <c r="AR1002" s="80"/>
      <c r="AS1002" s="80"/>
      <c r="AT1002" s="80"/>
      <c r="AU1002" s="80"/>
      <c r="AV1002" s="80"/>
    </row>
    <row r="1003" spans="1:48" ht="12" customHeight="1" x14ac:dyDescent="0.25">
      <c r="A1003" s="80"/>
      <c r="B1003" s="80"/>
      <c r="C1003" s="80"/>
      <c r="D1003" s="80"/>
      <c r="E1003" s="80"/>
      <c r="F1003" s="80"/>
      <c r="G1003" s="80"/>
      <c r="H1003" s="80"/>
      <c r="I1003" s="80"/>
      <c r="J1003" s="80"/>
      <c r="K1003" s="80"/>
      <c r="L1003" s="80"/>
      <c r="M1003" s="80"/>
      <c r="N1003" s="80"/>
      <c r="O1003" s="80"/>
      <c r="P1003" s="80"/>
      <c r="Q1003" s="80"/>
      <c r="R1003" s="80"/>
      <c r="S1003" s="80"/>
      <c r="T1003" s="80"/>
      <c r="U1003" s="80"/>
      <c r="V1003" s="80"/>
      <c r="W1003" s="80"/>
      <c r="X1003" s="80"/>
      <c r="Y1003" s="80"/>
      <c r="Z1003" s="80"/>
      <c r="AA1003" s="80"/>
      <c r="AB1003" s="80"/>
      <c r="AC1003" s="80"/>
      <c r="AD1003" s="80"/>
      <c r="AE1003" s="80"/>
      <c r="AF1003" s="80"/>
      <c r="AG1003" s="80"/>
      <c r="AH1003" s="80"/>
      <c r="AI1003" s="80"/>
      <c r="AJ1003" s="80"/>
      <c r="AK1003" s="80"/>
      <c r="AL1003" s="80"/>
      <c r="AM1003" s="80"/>
      <c r="AN1003" s="80"/>
      <c r="AO1003" s="80"/>
      <c r="AP1003" s="80"/>
      <c r="AQ1003" s="80"/>
      <c r="AR1003" s="80"/>
      <c r="AS1003" s="80"/>
      <c r="AT1003" s="80"/>
      <c r="AU1003" s="80"/>
      <c r="AV1003" s="80"/>
    </row>
    <row r="1004" spans="1:48" ht="12" customHeight="1" x14ac:dyDescent="0.25">
      <c r="A1004" s="80"/>
      <c r="B1004" s="80"/>
      <c r="C1004" s="80"/>
      <c r="D1004" s="80"/>
      <c r="E1004" s="80"/>
      <c r="F1004" s="80"/>
      <c r="G1004" s="80"/>
      <c r="H1004" s="80"/>
      <c r="I1004" s="80"/>
      <c r="J1004" s="80"/>
      <c r="K1004" s="80"/>
      <c r="L1004" s="80"/>
      <c r="M1004" s="80"/>
      <c r="N1004" s="80"/>
      <c r="O1004" s="80"/>
      <c r="P1004" s="80"/>
      <c r="Q1004" s="80"/>
      <c r="R1004" s="80"/>
      <c r="S1004" s="80"/>
      <c r="T1004" s="80"/>
      <c r="U1004" s="80"/>
      <c r="V1004" s="80"/>
      <c r="W1004" s="80"/>
      <c r="X1004" s="80"/>
      <c r="Y1004" s="80"/>
      <c r="Z1004" s="80"/>
      <c r="AA1004" s="80"/>
      <c r="AB1004" s="80"/>
      <c r="AC1004" s="80"/>
      <c r="AD1004" s="80"/>
      <c r="AE1004" s="80"/>
      <c r="AF1004" s="80"/>
      <c r="AG1004" s="80"/>
      <c r="AH1004" s="80"/>
      <c r="AI1004" s="80"/>
      <c r="AJ1004" s="80"/>
      <c r="AK1004" s="80"/>
      <c r="AL1004" s="80"/>
      <c r="AM1004" s="80"/>
      <c r="AN1004" s="80"/>
      <c r="AO1004" s="80"/>
      <c r="AP1004" s="80"/>
      <c r="AQ1004" s="80"/>
      <c r="AR1004" s="80"/>
      <c r="AS1004" s="80"/>
      <c r="AT1004" s="80"/>
      <c r="AU1004" s="80"/>
      <c r="AV1004" s="80"/>
    </row>
    <row r="1005" spans="1:48" ht="12" customHeight="1" x14ac:dyDescent="0.25">
      <c r="A1005" s="80"/>
      <c r="B1005" s="80"/>
      <c r="C1005" s="80"/>
      <c r="D1005" s="80"/>
      <c r="E1005" s="80"/>
      <c r="F1005" s="80"/>
      <c r="G1005" s="80"/>
      <c r="H1005" s="80"/>
      <c r="I1005" s="80"/>
      <c r="J1005" s="80"/>
      <c r="K1005" s="80"/>
      <c r="L1005" s="80"/>
      <c r="M1005" s="80"/>
      <c r="N1005" s="80"/>
      <c r="O1005" s="80"/>
      <c r="P1005" s="80"/>
      <c r="Q1005" s="80"/>
      <c r="R1005" s="80"/>
      <c r="S1005" s="80"/>
      <c r="T1005" s="80"/>
      <c r="U1005" s="80"/>
      <c r="V1005" s="80"/>
      <c r="W1005" s="80"/>
      <c r="X1005" s="80"/>
      <c r="Y1005" s="80"/>
      <c r="Z1005" s="80"/>
      <c r="AA1005" s="80"/>
      <c r="AB1005" s="80"/>
      <c r="AC1005" s="80"/>
      <c r="AD1005" s="80"/>
      <c r="AE1005" s="80"/>
      <c r="AF1005" s="80"/>
      <c r="AG1005" s="80"/>
      <c r="AH1005" s="80"/>
      <c r="AI1005" s="80"/>
      <c r="AJ1005" s="80"/>
      <c r="AK1005" s="80"/>
      <c r="AL1005" s="80"/>
      <c r="AM1005" s="80"/>
      <c r="AN1005" s="80"/>
      <c r="AO1005" s="80"/>
      <c r="AP1005" s="80"/>
      <c r="AQ1005" s="80"/>
      <c r="AR1005" s="80"/>
      <c r="AS1005" s="80"/>
      <c r="AT1005" s="80"/>
      <c r="AU1005" s="80"/>
      <c r="AV1005" s="80"/>
    </row>
    <row r="1006" spans="1:48" ht="12" customHeight="1" x14ac:dyDescent="0.25">
      <c r="A1006" s="80"/>
      <c r="B1006" s="80"/>
      <c r="C1006" s="80"/>
      <c r="D1006" s="80"/>
      <c r="E1006" s="80"/>
      <c r="F1006" s="80"/>
      <c r="G1006" s="80"/>
      <c r="H1006" s="80"/>
      <c r="I1006" s="80"/>
      <c r="J1006" s="80"/>
      <c r="K1006" s="80"/>
      <c r="L1006" s="80"/>
      <c r="M1006" s="80"/>
      <c r="N1006" s="80"/>
      <c r="O1006" s="80"/>
      <c r="P1006" s="80"/>
      <c r="Q1006" s="80"/>
      <c r="R1006" s="80"/>
      <c r="S1006" s="80"/>
      <c r="T1006" s="80"/>
      <c r="U1006" s="80"/>
      <c r="V1006" s="80"/>
      <c r="W1006" s="80"/>
      <c r="X1006" s="80"/>
      <c r="Y1006" s="80"/>
      <c r="Z1006" s="80"/>
      <c r="AA1006" s="80"/>
      <c r="AB1006" s="80"/>
      <c r="AC1006" s="80"/>
      <c r="AD1006" s="80"/>
      <c r="AE1006" s="80"/>
      <c r="AF1006" s="80"/>
      <c r="AG1006" s="80"/>
      <c r="AH1006" s="80"/>
      <c r="AI1006" s="80"/>
      <c r="AJ1006" s="80"/>
      <c r="AK1006" s="80"/>
      <c r="AL1006" s="80"/>
      <c r="AM1006" s="80"/>
      <c r="AN1006" s="80"/>
      <c r="AO1006" s="80"/>
      <c r="AP1006" s="80"/>
      <c r="AQ1006" s="80"/>
      <c r="AR1006" s="80"/>
      <c r="AS1006" s="80"/>
      <c r="AT1006" s="80"/>
      <c r="AU1006" s="80"/>
      <c r="AV1006" s="80"/>
    </row>
    <row r="1007" spans="1:48" ht="12" customHeight="1" x14ac:dyDescent="0.25">
      <c r="A1007" s="80"/>
      <c r="B1007" s="80"/>
      <c r="C1007" s="80"/>
      <c r="D1007" s="80"/>
      <c r="E1007" s="80"/>
      <c r="F1007" s="80"/>
      <c r="G1007" s="80"/>
      <c r="H1007" s="80"/>
      <c r="I1007" s="80"/>
      <c r="J1007" s="80"/>
      <c r="K1007" s="80"/>
      <c r="L1007" s="80"/>
      <c r="M1007" s="80"/>
      <c r="N1007" s="80"/>
      <c r="O1007" s="80"/>
      <c r="P1007" s="80"/>
      <c r="Q1007" s="80"/>
      <c r="R1007" s="80"/>
      <c r="S1007" s="80"/>
      <c r="T1007" s="80"/>
      <c r="U1007" s="80"/>
      <c r="V1007" s="80"/>
      <c r="W1007" s="80"/>
      <c r="X1007" s="80"/>
      <c r="Y1007" s="80"/>
      <c r="Z1007" s="80"/>
      <c r="AA1007" s="80"/>
      <c r="AB1007" s="80"/>
      <c r="AC1007" s="80"/>
      <c r="AD1007" s="80"/>
      <c r="AE1007" s="80"/>
      <c r="AF1007" s="80"/>
      <c r="AG1007" s="80"/>
      <c r="AH1007" s="80"/>
      <c r="AI1007" s="80"/>
      <c r="AJ1007" s="80"/>
      <c r="AK1007" s="80"/>
      <c r="AL1007" s="80"/>
      <c r="AM1007" s="80"/>
      <c r="AN1007" s="80"/>
      <c r="AO1007" s="80"/>
      <c r="AP1007" s="80"/>
      <c r="AQ1007" s="80"/>
      <c r="AR1007" s="80"/>
      <c r="AS1007" s="80"/>
      <c r="AT1007" s="80"/>
      <c r="AU1007" s="80"/>
      <c r="AV1007" s="80"/>
    </row>
    <row r="1008" spans="1:48" ht="12" customHeight="1" x14ac:dyDescent="0.25">
      <c r="A1008" s="80"/>
      <c r="B1008" s="80"/>
      <c r="C1008" s="80"/>
      <c r="D1008" s="80"/>
      <c r="E1008" s="80"/>
      <c r="F1008" s="80"/>
      <c r="G1008" s="80"/>
      <c r="H1008" s="80"/>
      <c r="I1008" s="80"/>
      <c r="J1008" s="80"/>
      <c r="K1008" s="80"/>
      <c r="L1008" s="80"/>
      <c r="M1008" s="80"/>
      <c r="N1008" s="80"/>
      <c r="O1008" s="80"/>
      <c r="P1008" s="80"/>
      <c r="Q1008" s="80"/>
      <c r="R1008" s="80"/>
      <c r="S1008" s="80"/>
      <c r="T1008" s="80"/>
      <c r="U1008" s="80"/>
      <c r="V1008" s="80"/>
      <c r="W1008" s="80"/>
      <c r="X1008" s="80"/>
      <c r="Y1008" s="80"/>
      <c r="Z1008" s="80"/>
      <c r="AA1008" s="80"/>
      <c r="AB1008" s="80"/>
      <c r="AC1008" s="80"/>
      <c r="AD1008" s="80"/>
      <c r="AE1008" s="80"/>
      <c r="AF1008" s="80"/>
      <c r="AG1008" s="80"/>
      <c r="AH1008" s="80"/>
      <c r="AI1008" s="80"/>
      <c r="AJ1008" s="80"/>
      <c r="AK1008" s="80"/>
      <c r="AL1008" s="80"/>
      <c r="AM1008" s="80"/>
      <c r="AN1008" s="80"/>
      <c r="AO1008" s="80"/>
      <c r="AP1008" s="80"/>
      <c r="AQ1008" s="80"/>
      <c r="AR1008" s="80"/>
      <c r="AS1008" s="80"/>
      <c r="AT1008" s="80"/>
      <c r="AU1008" s="80"/>
      <c r="AV1008" s="80"/>
    </row>
    <row r="1009" spans="1:48" ht="12" customHeight="1" x14ac:dyDescent="0.25">
      <c r="A1009" s="80"/>
      <c r="B1009" s="80"/>
      <c r="C1009" s="80"/>
      <c r="D1009" s="80"/>
      <c r="E1009" s="80"/>
      <c r="F1009" s="80"/>
      <c r="G1009" s="80"/>
      <c r="H1009" s="80"/>
      <c r="I1009" s="80"/>
      <c r="J1009" s="80"/>
      <c r="K1009" s="80"/>
      <c r="L1009" s="80"/>
      <c r="M1009" s="80"/>
      <c r="N1009" s="80"/>
      <c r="O1009" s="80"/>
      <c r="P1009" s="80"/>
      <c r="Q1009" s="80"/>
      <c r="R1009" s="80"/>
      <c r="S1009" s="80"/>
      <c r="T1009" s="80"/>
      <c r="U1009" s="80"/>
      <c r="V1009" s="80"/>
      <c r="W1009" s="80"/>
      <c r="X1009" s="80"/>
      <c r="Y1009" s="80"/>
      <c r="Z1009" s="80"/>
      <c r="AA1009" s="80"/>
      <c r="AB1009" s="80"/>
      <c r="AC1009" s="80"/>
      <c r="AD1009" s="80"/>
      <c r="AE1009" s="80"/>
      <c r="AF1009" s="80"/>
      <c r="AG1009" s="80"/>
      <c r="AH1009" s="80"/>
      <c r="AI1009" s="80"/>
      <c r="AJ1009" s="80"/>
      <c r="AK1009" s="80"/>
      <c r="AL1009" s="80"/>
      <c r="AM1009" s="80"/>
      <c r="AN1009" s="80"/>
      <c r="AO1009" s="80"/>
      <c r="AP1009" s="80"/>
      <c r="AQ1009" s="80"/>
      <c r="AR1009" s="80"/>
      <c r="AS1009" s="80"/>
      <c r="AT1009" s="80"/>
      <c r="AU1009" s="80"/>
      <c r="AV1009" s="80"/>
    </row>
    <row r="1010" spans="1:48" ht="12" customHeight="1" x14ac:dyDescent="0.25">
      <c r="A1010" s="80"/>
      <c r="B1010" s="80"/>
      <c r="C1010" s="80"/>
      <c r="D1010" s="80"/>
      <c r="E1010" s="80"/>
      <c r="F1010" s="80"/>
      <c r="G1010" s="80"/>
      <c r="H1010" s="80"/>
      <c r="I1010" s="80"/>
      <c r="J1010" s="80"/>
      <c r="K1010" s="80"/>
      <c r="L1010" s="80"/>
      <c r="M1010" s="80"/>
      <c r="N1010" s="80"/>
      <c r="O1010" s="80"/>
      <c r="P1010" s="80"/>
      <c r="Q1010" s="80"/>
      <c r="R1010" s="80"/>
      <c r="S1010" s="80"/>
      <c r="T1010" s="80"/>
      <c r="U1010" s="80"/>
      <c r="V1010" s="80"/>
      <c r="W1010" s="80"/>
      <c r="X1010" s="80"/>
      <c r="Y1010" s="80"/>
      <c r="Z1010" s="80"/>
      <c r="AA1010" s="80"/>
      <c r="AB1010" s="80"/>
      <c r="AC1010" s="80"/>
      <c r="AD1010" s="80"/>
      <c r="AE1010" s="80"/>
      <c r="AF1010" s="80"/>
      <c r="AG1010" s="80"/>
      <c r="AH1010" s="80"/>
      <c r="AI1010" s="80"/>
      <c r="AJ1010" s="80"/>
      <c r="AK1010" s="80"/>
      <c r="AL1010" s="80"/>
      <c r="AM1010" s="80"/>
      <c r="AN1010" s="80"/>
      <c r="AO1010" s="80"/>
      <c r="AP1010" s="80"/>
      <c r="AQ1010" s="80"/>
      <c r="AR1010" s="80"/>
      <c r="AS1010" s="80"/>
      <c r="AT1010" s="80"/>
      <c r="AU1010" s="80"/>
      <c r="AV1010" s="80"/>
    </row>
    <row r="1011" spans="1:48" ht="12" customHeight="1" x14ac:dyDescent="0.25">
      <c r="A1011" s="80"/>
      <c r="B1011" s="80"/>
      <c r="C1011" s="80"/>
      <c r="D1011" s="80"/>
      <c r="E1011" s="80"/>
      <c r="F1011" s="80"/>
      <c r="G1011" s="80"/>
      <c r="H1011" s="80"/>
      <c r="I1011" s="80"/>
      <c r="J1011" s="80"/>
      <c r="K1011" s="80"/>
      <c r="L1011" s="80"/>
      <c r="M1011" s="80"/>
      <c r="N1011" s="80"/>
      <c r="O1011" s="80"/>
      <c r="P1011" s="80"/>
      <c r="Q1011" s="80"/>
      <c r="R1011" s="80"/>
      <c r="S1011" s="80"/>
      <c r="T1011" s="80"/>
      <c r="U1011" s="80"/>
      <c r="V1011" s="80"/>
      <c r="W1011" s="80"/>
      <c r="X1011" s="80"/>
      <c r="Y1011" s="80"/>
      <c r="Z1011" s="80"/>
      <c r="AA1011" s="80"/>
      <c r="AB1011" s="80"/>
      <c r="AC1011" s="80"/>
      <c r="AD1011" s="80"/>
      <c r="AE1011" s="80"/>
      <c r="AF1011" s="80"/>
      <c r="AG1011" s="80"/>
      <c r="AH1011" s="80"/>
      <c r="AI1011" s="80"/>
      <c r="AJ1011" s="80"/>
      <c r="AK1011" s="80"/>
      <c r="AL1011" s="80"/>
      <c r="AM1011" s="80"/>
      <c r="AN1011" s="80"/>
      <c r="AO1011" s="80"/>
      <c r="AP1011" s="80"/>
      <c r="AQ1011" s="80"/>
      <c r="AR1011" s="80"/>
      <c r="AS1011" s="80"/>
      <c r="AT1011" s="80"/>
      <c r="AU1011" s="80"/>
      <c r="AV1011" s="80"/>
    </row>
    <row r="1012" spans="1:48" ht="12" customHeight="1" x14ac:dyDescent="0.25">
      <c r="A1012" s="80"/>
      <c r="B1012" s="80"/>
      <c r="C1012" s="80"/>
      <c r="D1012" s="80"/>
      <c r="E1012" s="80"/>
      <c r="F1012" s="80"/>
      <c r="G1012" s="80"/>
      <c r="H1012" s="80"/>
      <c r="I1012" s="80"/>
      <c r="J1012" s="80"/>
      <c r="K1012" s="80"/>
      <c r="L1012" s="80"/>
      <c r="M1012" s="80"/>
      <c r="N1012" s="80"/>
      <c r="O1012" s="80"/>
      <c r="P1012" s="80"/>
      <c r="Q1012" s="80"/>
      <c r="R1012" s="80"/>
      <c r="S1012" s="80"/>
      <c r="T1012" s="80"/>
      <c r="U1012" s="80"/>
      <c r="V1012" s="80"/>
      <c r="W1012" s="80"/>
      <c r="X1012" s="80"/>
      <c r="Y1012" s="80"/>
      <c r="Z1012" s="80"/>
      <c r="AA1012" s="80"/>
      <c r="AB1012" s="80"/>
      <c r="AC1012" s="80"/>
      <c r="AD1012" s="80"/>
      <c r="AE1012" s="80"/>
      <c r="AF1012" s="80"/>
      <c r="AG1012" s="80"/>
      <c r="AH1012" s="80"/>
      <c r="AI1012" s="80"/>
      <c r="AJ1012" s="80"/>
      <c r="AK1012" s="80"/>
      <c r="AL1012" s="80"/>
      <c r="AM1012" s="80"/>
      <c r="AN1012" s="80"/>
      <c r="AO1012" s="80"/>
      <c r="AP1012" s="80"/>
      <c r="AQ1012" s="80"/>
      <c r="AR1012" s="80"/>
      <c r="AS1012" s="80"/>
      <c r="AT1012" s="80"/>
      <c r="AU1012" s="80"/>
      <c r="AV1012" s="80"/>
    </row>
    <row r="1013" spans="1:48" ht="12" customHeight="1" x14ac:dyDescent="0.25">
      <c r="A1013" s="80"/>
      <c r="B1013" s="80"/>
      <c r="C1013" s="80"/>
      <c r="D1013" s="80"/>
      <c r="E1013" s="80"/>
      <c r="F1013" s="80"/>
      <c r="G1013" s="80"/>
      <c r="H1013" s="80"/>
      <c r="I1013" s="80"/>
      <c r="J1013" s="80"/>
      <c r="K1013" s="80"/>
      <c r="L1013" s="80"/>
      <c r="M1013" s="80"/>
      <c r="N1013" s="80"/>
      <c r="O1013" s="80"/>
      <c r="P1013" s="80"/>
      <c r="Q1013" s="80"/>
      <c r="R1013" s="80"/>
      <c r="S1013" s="80"/>
      <c r="T1013" s="80"/>
      <c r="U1013" s="80"/>
      <c r="V1013" s="80"/>
      <c r="W1013" s="80"/>
      <c r="X1013" s="80"/>
      <c r="Y1013" s="80"/>
      <c r="Z1013" s="80"/>
      <c r="AA1013" s="80"/>
      <c r="AB1013" s="80"/>
      <c r="AC1013" s="80"/>
      <c r="AD1013" s="80"/>
      <c r="AE1013" s="80"/>
      <c r="AF1013" s="80"/>
      <c r="AG1013" s="80"/>
      <c r="AH1013" s="80"/>
      <c r="AI1013" s="80"/>
      <c r="AJ1013" s="80"/>
      <c r="AK1013" s="80"/>
      <c r="AL1013" s="80"/>
      <c r="AM1013" s="80"/>
      <c r="AN1013" s="80"/>
      <c r="AO1013" s="80"/>
      <c r="AP1013" s="80"/>
      <c r="AQ1013" s="80"/>
      <c r="AR1013" s="80"/>
      <c r="AS1013" s="80"/>
      <c r="AT1013" s="80"/>
      <c r="AU1013" s="80"/>
      <c r="AV1013" s="80"/>
    </row>
    <row r="1014" spans="1:48" ht="12" customHeight="1" x14ac:dyDescent="0.25">
      <c r="A1014" s="80"/>
      <c r="B1014" s="80"/>
      <c r="C1014" s="80"/>
      <c r="D1014" s="80"/>
      <c r="E1014" s="80"/>
      <c r="F1014" s="80"/>
      <c r="G1014" s="80"/>
      <c r="H1014" s="80"/>
      <c r="I1014" s="80"/>
      <c r="J1014" s="80"/>
      <c r="K1014" s="80"/>
      <c r="L1014" s="80"/>
      <c r="M1014" s="80"/>
      <c r="N1014" s="80"/>
      <c r="O1014" s="80"/>
      <c r="P1014" s="80"/>
      <c r="Q1014" s="80"/>
      <c r="R1014" s="80"/>
      <c r="S1014" s="80"/>
      <c r="T1014" s="80"/>
      <c r="U1014" s="80"/>
      <c r="V1014" s="80"/>
      <c r="W1014" s="80"/>
      <c r="X1014" s="80"/>
      <c r="Y1014" s="80"/>
      <c r="Z1014" s="80"/>
      <c r="AA1014" s="80"/>
      <c r="AB1014" s="80"/>
      <c r="AC1014" s="80"/>
      <c r="AD1014" s="80"/>
      <c r="AE1014" s="80"/>
      <c r="AF1014" s="80"/>
      <c r="AG1014" s="80"/>
      <c r="AH1014" s="80"/>
      <c r="AI1014" s="80"/>
      <c r="AJ1014" s="80"/>
      <c r="AK1014" s="80"/>
      <c r="AL1014" s="80"/>
      <c r="AM1014" s="80"/>
      <c r="AN1014" s="80"/>
      <c r="AO1014" s="80"/>
      <c r="AP1014" s="80"/>
      <c r="AQ1014" s="80"/>
      <c r="AR1014" s="80"/>
      <c r="AS1014" s="80"/>
      <c r="AT1014" s="80"/>
      <c r="AU1014" s="80"/>
      <c r="AV1014" s="80"/>
    </row>
    <row r="1015" spans="1:48" ht="12" customHeight="1" x14ac:dyDescent="0.25">
      <c r="A1015" s="80"/>
      <c r="B1015" s="80"/>
      <c r="C1015" s="80"/>
      <c r="D1015" s="80"/>
      <c r="E1015" s="80"/>
      <c r="F1015" s="80"/>
      <c r="G1015" s="80"/>
      <c r="H1015" s="80"/>
      <c r="I1015" s="80"/>
      <c r="J1015" s="80"/>
      <c r="K1015" s="80"/>
      <c r="L1015" s="80"/>
      <c r="M1015" s="80"/>
      <c r="N1015" s="80"/>
      <c r="O1015" s="80"/>
      <c r="P1015" s="80"/>
      <c r="Q1015" s="80"/>
      <c r="R1015" s="80"/>
      <c r="S1015" s="80"/>
      <c r="T1015" s="80"/>
      <c r="U1015" s="80"/>
      <c r="V1015" s="80"/>
      <c r="W1015" s="80"/>
      <c r="X1015" s="80"/>
      <c r="Y1015" s="80"/>
      <c r="Z1015" s="80"/>
      <c r="AA1015" s="80"/>
      <c r="AB1015" s="80"/>
      <c r="AC1015" s="80"/>
      <c r="AD1015" s="80"/>
      <c r="AE1015" s="80"/>
      <c r="AF1015" s="80"/>
      <c r="AG1015" s="80"/>
      <c r="AH1015" s="80"/>
      <c r="AI1015" s="80"/>
      <c r="AJ1015" s="80"/>
      <c r="AK1015" s="80"/>
      <c r="AL1015" s="80"/>
      <c r="AM1015" s="80"/>
      <c r="AN1015" s="80"/>
      <c r="AO1015" s="80"/>
      <c r="AP1015" s="80"/>
      <c r="AQ1015" s="80"/>
      <c r="AR1015" s="80"/>
      <c r="AS1015" s="80"/>
      <c r="AT1015" s="80"/>
      <c r="AU1015" s="80"/>
      <c r="AV1015" s="80"/>
    </row>
    <row r="1016" spans="1:48" ht="12" customHeight="1" x14ac:dyDescent="0.25">
      <c r="A1016" s="80"/>
      <c r="B1016" s="80"/>
      <c r="C1016" s="80"/>
      <c r="D1016" s="80"/>
      <c r="E1016" s="80"/>
      <c r="F1016" s="80"/>
      <c r="G1016" s="80"/>
      <c r="H1016" s="80"/>
      <c r="I1016" s="80"/>
      <c r="J1016" s="80"/>
      <c r="K1016" s="80"/>
      <c r="L1016" s="80"/>
      <c r="M1016" s="80"/>
      <c r="N1016" s="80"/>
      <c r="O1016" s="80"/>
      <c r="P1016" s="80"/>
      <c r="Q1016" s="80"/>
      <c r="R1016" s="80"/>
      <c r="S1016" s="80"/>
      <c r="T1016" s="80"/>
      <c r="U1016" s="80"/>
      <c r="V1016" s="80"/>
      <c r="W1016" s="80"/>
      <c r="X1016" s="80"/>
      <c r="Y1016" s="80"/>
      <c r="Z1016" s="80"/>
      <c r="AA1016" s="80"/>
      <c r="AB1016" s="80"/>
      <c r="AC1016" s="80"/>
      <c r="AD1016" s="80"/>
      <c r="AE1016" s="80"/>
      <c r="AF1016" s="80"/>
      <c r="AG1016" s="80"/>
      <c r="AH1016" s="80"/>
      <c r="AI1016" s="80"/>
      <c r="AJ1016" s="80"/>
      <c r="AK1016" s="80"/>
      <c r="AL1016" s="80"/>
      <c r="AM1016" s="80"/>
      <c r="AN1016" s="80"/>
      <c r="AO1016" s="80"/>
      <c r="AP1016" s="80"/>
      <c r="AQ1016" s="80"/>
      <c r="AR1016" s="80"/>
      <c r="AS1016" s="80"/>
      <c r="AT1016" s="80"/>
      <c r="AU1016" s="80"/>
      <c r="AV1016" s="80"/>
    </row>
    <row r="1017" spans="1:48" ht="12" customHeight="1" x14ac:dyDescent="0.25">
      <c r="A1017" s="80"/>
      <c r="B1017" s="80"/>
      <c r="C1017" s="80"/>
      <c r="D1017" s="80"/>
      <c r="E1017" s="80"/>
      <c r="F1017" s="80"/>
      <c r="G1017" s="80"/>
      <c r="H1017" s="80"/>
      <c r="I1017" s="80"/>
      <c r="J1017" s="80"/>
      <c r="K1017" s="80"/>
      <c r="L1017" s="80"/>
      <c r="M1017" s="80"/>
      <c r="N1017" s="80"/>
      <c r="O1017" s="80"/>
      <c r="P1017" s="80"/>
      <c r="Q1017" s="80"/>
      <c r="R1017" s="80"/>
      <c r="S1017" s="80"/>
      <c r="T1017" s="80"/>
      <c r="U1017" s="80"/>
      <c r="V1017" s="80"/>
      <c r="W1017" s="80"/>
      <c r="X1017" s="80"/>
      <c r="Y1017" s="80"/>
      <c r="Z1017" s="80"/>
      <c r="AA1017" s="80"/>
      <c r="AB1017" s="80"/>
      <c r="AC1017" s="80"/>
      <c r="AD1017" s="80"/>
      <c r="AE1017" s="80"/>
      <c r="AF1017" s="80"/>
      <c r="AG1017" s="80"/>
      <c r="AH1017" s="80"/>
      <c r="AI1017" s="80"/>
      <c r="AJ1017" s="80"/>
      <c r="AK1017" s="80"/>
      <c r="AL1017" s="80"/>
      <c r="AM1017" s="80"/>
      <c r="AN1017" s="80"/>
      <c r="AO1017" s="80"/>
      <c r="AP1017" s="80"/>
      <c r="AQ1017" s="80"/>
      <c r="AR1017" s="80"/>
      <c r="AS1017" s="80"/>
      <c r="AT1017" s="80"/>
      <c r="AU1017" s="80"/>
      <c r="AV1017" s="80"/>
    </row>
    <row r="1018" spans="1:48" ht="12" customHeight="1" x14ac:dyDescent="0.25">
      <c r="A1018" s="80"/>
      <c r="B1018" s="80"/>
      <c r="C1018" s="80"/>
      <c r="D1018" s="80"/>
      <c r="E1018" s="80"/>
      <c r="F1018" s="80"/>
      <c r="G1018" s="80"/>
      <c r="H1018" s="80"/>
      <c r="I1018" s="80"/>
      <c r="J1018" s="80"/>
      <c r="K1018" s="80"/>
      <c r="L1018" s="80"/>
      <c r="M1018" s="80"/>
      <c r="N1018" s="80"/>
      <c r="O1018" s="80"/>
      <c r="P1018" s="80"/>
      <c r="Q1018" s="80"/>
      <c r="R1018" s="80"/>
      <c r="S1018" s="80"/>
      <c r="T1018" s="80"/>
      <c r="U1018" s="80"/>
      <c r="V1018" s="80"/>
      <c r="W1018" s="80"/>
      <c r="X1018" s="80"/>
      <c r="Y1018" s="80"/>
      <c r="Z1018" s="80"/>
      <c r="AA1018" s="80"/>
      <c r="AB1018" s="80"/>
      <c r="AC1018" s="80"/>
      <c r="AD1018" s="80"/>
      <c r="AE1018" s="80"/>
      <c r="AF1018" s="80"/>
      <c r="AG1018" s="80"/>
      <c r="AH1018" s="80"/>
      <c r="AI1018" s="80"/>
      <c r="AJ1018" s="80"/>
      <c r="AK1018" s="80"/>
      <c r="AL1018" s="80"/>
      <c r="AM1018" s="80"/>
      <c r="AN1018" s="80"/>
      <c r="AO1018" s="80"/>
      <c r="AP1018" s="80"/>
      <c r="AQ1018" s="80"/>
      <c r="AR1018" s="80"/>
      <c r="AS1018" s="80"/>
      <c r="AT1018" s="80"/>
      <c r="AU1018" s="80"/>
      <c r="AV1018" s="80"/>
    </row>
    <row r="1019" spans="1:48" ht="12" customHeight="1" x14ac:dyDescent="0.25">
      <c r="A1019" s="80"/>
      <c r="B1019" s="80"/>
      <c r="C1019" s="80"/>
      <c r="D1019" s="80"/>
      <c r="E1019" s="80"/>
      <c r="F1019" s="80"/>
      <c r="G1019" s="80"/>
      <c r="H1019" s="80"/>
      <c r="I1019" s="80"/>
      <c r="J1019" s="80"/>
      <c r="K1019" s="80"/>
      <c r="L1019" s="80"/>
      <c r="M1019" s="80"/>
      <c r="N1019" s="80"/>
      <c r="O1019" s="80"/>
      <c r="P1019" s="80"/>
      <c r="Q1019" s="80"/>
      <c r="R1019" s="80"/>
      <c r="S1019" s="80"/>
      <c r="T1019" s="80"/>
      <c r="U1019" s="80"/>
      <c r="V1019" s="80"/>
      <c r="W1019" s="80"/>
      <c r="X1019" s="80"/>
      <c r="Y1019" s="80"/>
      <c r="Z1019" s="80"/>
      <c r="AA1019" s="80"/>
      <c r="AB1019" s="80"/>
      <c r="AC1019" s="80"/>
      <c r="AD1019" s="80"/>
      <c r="AE1019" s="80"/>
      <c r="AF1019" s="80"/>
      <c r="AG1019" s="80"/>
      <c r="AH1019" s="80"/>
      <c r="AI1019" s="80"/>
      <c r="AJ1019" s="80"/>
      <c r="AK1019" s="80"/>
      <c r="AL1019" s="80"/>
      <c r="AM1019" s="80"/>
      <c r="AN1019" s="80"/>
      <c r="AO1019" s="80"/>
      <c r="AP1019" s="80"/>
      <c r="AQ1019" s="80"/>
      <c r="AR1019" s="80"/>
      <c r="AS1019" s="80"/>
      <c r="AT1019" s="80"/>
      <c r="AU1019" s="80"/>
      <c r="AV1019" s="80"/>
    </row>
    <row r="1020" spans="1:48" ht="12" customHeight="1" x14ac:dyDescent="0.25">
      <c r="A1020" s="80"/>
      <c r="B1020" s="80"/>
      <c r="C1020" s="80"/>
      <c r="D1020" s="80"/>
      <c r="E1020" s="80"/>
      <c r="F1020" s="80"/>
      <c r="G1020" s="80"/>
      <c r="H1020" s="80"/>
      <c r="I1020" s="80"/>
      <c r="J1020" s="80"/>
      <c r="K1020" s="80"/>
      <c r="L1020" s="80"/>
      <c r="M1020" s="80"/>
      <c r="N1020" s="80"/>
      <c r="O1020" s="80"/>
      <c r="P1020" s="80"/>
      <c r="Q1020" s="80"/>
      <c r="R1020" s="80"/>
      <c r="S1020" s="80"/>
      <c r="T1020" s="80"/>
      <c r="U1020" s="80"/>
      <c r="V1020" s="80"/>
      <c r="W1020" s="80"/>
      <c r="X1020" s="80"/>
      <c r="Y1020" s="80"/>
      <c r="Z1020" s="80"/>
      <c r="AA1020" s="80"/>
      <c r="AB1020" s="80"/>
      <c r="AC1020" s="80"/>
      <c r="AD1020" s="80"/>
      <c r="AE1020" s="80"/>
      <c r="AF1020" s="80"/>
      <c r="AG1020" s="80"/>
      <c r="AH1020" s="80"/>
      <c r="AI1020" s="80"/>
      <c r="AJ1020" s="80"/>
      <c r="AK1020" s="80"/>
      <c r="AL1020" s="80"/>
      <c r="AM1020" s="80"/>
      <c r="AN1020" s="80"/>
      <c r="AO1020" s="80"/>
      <c r="AP1020" s="80"/>
      <c r="AQ1020" s="80"/>
      <c r="AR1020" s="80"/>
      <c r="AS1020" s="80"/>
      <c r="AT1020" s="80"/>
      <c r="AU1020" s="80"/>
      <c r="AV1020" s="80"/>
    </row>
    <row r="1021" spans="1:48" ht="12" customHeight="1" x14ac:dyDescent="0.25">
      <c r="A1021" s="80"/>
      <c r="B1021" s="80"/>
      <c r="C1021" s="80"/>
      <c r="D1021" s="80"/>
      <c r="E1021" s="80"/>
      <c r="F1021" s="80"/>
      <c r="G1021" s="80"/>
      <c r="H1021" s="80"/>
      <c r="I1021" s="80"/>
      <c r="J1021" s="80"/>
      <c r="K1021" s="80"/>
      <c r="L1021" s="80"/>
      <c r="M1021" s="80"/>
      <c r="N1021" s="80"/>
      <c r="O1021" s="80"/>
      <c r="P1021" s="80"/>
      <c r="Q1021" s="80"/>
      <c r="R1021" s="80"/>
      <c r="S1021" s="80"/>
      <c r="T1021" s="80"/>
      <c r="U1021" s="80"/>
      <c r="V1021" s="80"/>
      <c r="W1021" s="80"/>
      <c r="X1021" s="80"/>
      <c r="Y1021" s="80"/>
      <c r="Z1021" s="80"/>
      <c r="AA1021" s="80"/>
      <c r="AB1021" s="80"/>
      <c r="AC1021" s="80"/>
      <c r="AD1021" s="80"/>
      <c r="AE1021" s="80"/>
      <c r="AF1021" s="80"/>
      <c r="AG1021" s="80"/>
      <c r="AH1021" s="80"/>
      <c r="AI1021" s="80"/>
      <c r="AJ1021" s="80"/>
      <c r="AK1021" s="80"/>
      <c r="AL1021" s="80"/>
      <c r="AM1021" s="80"/>
      <c r="AN1021" s="80"/>
      <c r="AO1021" s="80"/>
      <c r="AP1021" s="80"/>
      <c r="AQ1021" s="80"/>
      <c r="AR1021" s="80"/>
      <c r="AS1021" s="80"/>
      <c r="AT1021" s="80"/>
      <c r="AU1021" s="80"/>
      <c r="AV1021" s="80"/>
    </row>
    <row r="1022" spans="1:48" ht="12" customHeight="1" x14ac:dyDescent="0.25">
      <c r="A1022" s="80"/>
      <c r="B1022" s="80"/>
      <c r="C1022" s="80"/>
      <c r="D1022" s="80"/>
      <c r="E1022" s="80"/>
      <c r="F1022" s="80"/>
      <c r="G1022" s="80"/>
      <c r="H1022" s="80"/>
      <c r="I1022" s="80"/>
      <c r="J1022" s="80"/>
      <c r="K1022" s="80"/>
      <c r="L1022" s="80"/>
      <c r="M1022" s="80"/>
      <c r="N1022" s="80"/>
      <c r="O1022" s="80"/>
      <c r="P1022" s="80"/>
      <c r="Q1022" s="80"/>
      <c r="R1022" s="80"/>
      <c r="S1022" s="80"/>
      <c r="T1022" s="80"/>
      <c r="U1022" s="80"/>
      <c r="V1022" s="80"/>
      <c r="W1022" s="80"/>
      <c r="X1022" s="80"/>
      <c r="Y1022" s="80"/>
      <c r="Z1022" s="80"/>
      <c r="AA1022" s="80"/>
      <c r="AB1022" s="80"/>
      <c r="AC1022" s="80"/>
      <c r="AD1022" s="80"/>
      <c r="AE1022" s="80"/>
      <c r="AF1022" s="80"/>
      <c r="AG1022" s="80"/>
      <c r="AH1022" s="80"/>
      <c r="AI1022" s="80"/>
      <c r="AJ1022" s="80"/>
      <c r="AK1022" s="80"/>
      <c r="AL1022" s="80"/>
      <c r="AM1022" s="80"/>
      <c r="AN1022" s="80"/>
      <c r="AO1022" s="80"/>
      <c r="AP1022" s="80"/>
      <c r="AQ1022" s="80"/>
      <c r="AR1022" s="80"/>
      <c r="AS1022" s="80"/>
      <c r="AT1022" s="80"/>
      <c r="AU1022" s="80"/>
      <c r="AV1022" s="80"/>
    </row>
    <row r="1023" spans="1:48" ht="12" customHeight="1" x14ac:dyDescent="0.25">
      <c r="A1023" s="80"/>
      <c r="B1023" s="80"/>
      <c r="C1023" s="80"/>
      <c r="D1023" s="80"/>
      <c r="E1023" s="80"/>
      <c r="F1023" s="80"/>
      <c r="G1023" s="80"/>
      <c r="H1023" s="80"/>
      <c r="I1023" s="80"/>
      <c r="J1023" s="80"/>
      <c r="K1023" s="80"/>
      <c r="L1023" s="80"/>
      <c r="M1023" s="80"/>
      <c r="N1023" s="80"/>
      <c r="O1023" s="80"/>
      <c r="P1023" s="80"/>
      <c r="Q1023" s="80"/>
      <c r="R1023" s="80"/>
      <c r="S1023" s="80"/>
      <c r="T1023" s="80"/>
      <c r="U1023" s="80"/>
      <c r="V1023" s="80"/>
      <c r="W1023" s="80"/>
      <c r="X1023" s="80"/>
      <c r="Y1023" s="80"/>
      <c r="Z1023" s="80"/>
      <c r="AA1023" s="80"/>
      <c r="AB1023" s="80"/>
      <c r="AC1023" s="80"/>
      <c r="AD1023" s="80"/>
      <c r="AE1023" s="80"/>
      <c r="AF1023" s="80"/>
      <c r="AG1023" s="80"/>
      <c r="AH1023" s="80"/>
      <c r="AI1023" s="80"/>
      <c r="AJ1023" s="80"/>
      <c r="AK1023" s="80"/>
      <c r="AL1023" s="80"/>
      <c r="AM1023" s="80"/>
      <c r="AN1023" s="80"/>
      <c r="AO1023" s="80"/>
      <c r="AP1023" s="80"/>
      <c r="AQ1023" s="80"/>
      <c r="AR1023" s="80"/>
      <c r="AS1023" s="80"/>
      <c r="AT1023" s="80"/>
      <c r="AU1023" s="80"/>
      <c r="AV1023" s="80"/>
    </row>
    <row r="1024" spans="1:48" ht="12" customHeight="1" x14ac:dyDescent="0.25">
      <c r="A1024" s="80"/>
      <c r="B1024" s="80"/>
      <c r="C1024" s="80"/>
      <c r="D1024" s="80"/>
      <c r="E1024" s="80"/>
      <c r="F1024" s="80"/>
      <c r="G1024" s="80"/>
      <c r="H1024" s="80"/>
      <c r="I1024" s="80"/>
      <c r="J1024" s="80"/>
      <c r="K1024" s="80"/>
      <c r="L1024" s="80"/>
      <c r="M1024" s="80"/>
      <c r="N1024" s="80"/>
      <c r="O1024" s="80"/>
      <c r="P1024" s="80"/>
      <c r="Q1024" s="80"/>
      <c r="R1024" s="80"/>
      <c r="S1024" s="80"/>
      <c r="T1024" s="80"/>
      <c r="U1024" s="80"/>
      <c r="V1024" s="80"/>
      <c r="W1024" s="80"/>
      <c r="X1024" s="80"/>
      <c r="Y1024" s="80"/>
      <c r="Z1024" s="80"/>
      <c r="AA1024" s="80"/>
      <c r="AB1024" s="80"/>
      <c r="AC1024" s="80"/>
      <c r="AD1024" s="80"/>
      <c r="AE1024" s="80"/>
      <c r="AF1024" s="80"/>
      <c r="AG1024" s="80"/>
      <c r="AH1024" s="80"/>
      <c r="AI1024" s="80"/>
      <c r="AJ1024" s="80"/>
      <c r="AK1024" s="80"/>
      <c r="AL1024" s="80"/>
      <c r="AM1024" s="80"/>
      <c r="AN1024" s="80"/>
      <c r="AO1024" s="80"/>
      <c r="AP1024" s="80"/>
      <c r="AQ1024" s="80"/>
      <c r="AR1024" s="80"/>
      <c r="AS1024" s="80"/>
      <c r="AT1024" s="80"/>
      <c r="AU1024" s="80"/>
      <c r="AV1024" s="80"/>
    </row>
    <row r="1025" spans="1:48" ht="12" customHeight="1" x14ac:dyDescent="0.25">
      <c r="A1025" s="80"/>
      <c r="B1025" s="80"/>
      <c r="C1025" s="80"/>
      <c r="D1025" s="80"/>
      <c r="E1025" s="80"/>
      <c r="F1025" s="80"/>
      <c r="G1025" s="80"/>
      <c r="H1025" s="80"/>
      <c r="I1025" s="80"/>
      <c r="J1025" s="80"/>
      <c r="K1025" s="80"/>
      <c r="L1025" s="80"/>
      <c r="M1025" s="80"/>
      <c r="N1025" s="80"/>
      <c r="O1025" s="80"/>
      <c r="P1025" s="80"/>
      <c r="Q1025" s="80"/>
      <c r="R1025" s="80"/>
      <c r="S1025" s="80"/>
      <c r="T1025" s="80"/>
      <c r="U1025" s="80"/>
      <c r="V1025" s="80"/>
      <c r="W1025" s="80"/>
      <c r="X1025" s="80"/>
      <c r="Y1025" s="80"/>
      <c r="Z1025" s="80"/>
      <c r="AA1025" s="80"/>
      <c r="AB1025" s="80"/>
      <c r="AC1025" s="80"/>
      <c r="AD1025" s="80"/>
      <c r="AE1025" s="80"/>
      <c r="AF1025" s="80"/>
      <c r="AG1025" s="80"/>
      <c r="AH1025" s="80"/>
      <c r="AI1025" s="80"/>
      <c r="AJ1025" s="80"/>
      <c r="AK1025" s="80"/>
      <c r="AL1025" s="80"/>
      <c r="AM1025" s="80"/>
      <c r="AN1025" s="80"/>
      <c r="AO1025" s="80"/>
      <c r="AP1025" s="80"/>
      <c r="AQ1025" s="80"/>
      <c r="AR1025" s="80"/>
      <c r="AS1025" s="80"/>
      <c r="AT1025" s="80"/>
      <c r="AU1025" s="80"/>
      <c r="AV1025" s="80"/>
    </row>
    <row r="1026" spans="1:48" ht="12" customHeight="1" x14ac:dyDescent="0.25">
      <c r="A1026" s="80"/>
      <c r="B1026" s="80"/>
      <c r="C1026" s="80"/>
      <c r="D1026" s="80"/>
      <c r="E1026" s="80"/>
      <c r="F1026" s="80"/>
      <c r="G1026" s="80"/>
      <c r="H1026" s="80"/>
      <c r="I1026" s="80"/>
      <c r="J1026" s="80"/>
      <c r="K1026" s="80"/>
      <c r="L1026" s="80"/>
      <c r="M1026" s="80"/>
      <c r="N1026" s="80"/>
      <c r="O1026" s="80"/>
      <c r="P1026" s="80"/>
      <c r="Q1026" s="80"/>
      <c r="R1026" s="80"/>
      <c r="S1026" s="80"/>
      <c r="T1026" s="80"/>
      <c r="U1026" s="80"/>
      <c r="V1026" s="80"/>
      <c r="W1026" s="80"/>
      <c r="X1026" s="80"/>
      <c r="Y1026" s="80"/>
      <c r="Z1026" s="80"/>
      <c r="AA1026" s="80"/>
      <c r="AB1026" s="80"/>
      <c r="AC1026" s="80"/>
      <c r="AD1026" s="80"/>
      <c r="AE1026" s="80"/>
      <c r="AF1026" s="80"/>
      <c r="AG1026" s="80"/>
      <c r="AH1026" s="80"/>
      <c r="AI1026" s="80"/>
      <c r="AJ1026" s="80"/>
      <c r="AK1026" s="80"/>
      <c r="AL1026" s="80"/>
      <c r="AM1026" s="80"/>
      <c r="AN1026" s="80"/>
      <c r="AO1026" s="80"/>
      <c r="AP1026" s="80"/>
      <c r="AQ1026" s="80"/>
      <c r="AR1026" s="80"/>
      <c r="AS1026" s="80"/>
      <c r="AT1026" s="80"/>
      <c r="AU1026" s="80"/>
      <c r="AV1026" s="80"/>
    </row>
    <row r="1027" spans="1:48" ht="12" customHeight="1" x14ac:dyDescent="0.25">
      <c r="A1027" s="80"/>
      <c r="B1027" s="80"/>
      <c r="C1027" s="80"/>
      <c r="D1027" s="80"/>
      <c r="E1027" s="80"/>
      <c r="F1027" s="80"/>
      <c r="G1027" s="80"/>
      <c r="H1027" s="80"/>
      <c r="I1027" s="80"/>
      <c r="J1027" s="80"/>
      <c r="K1027" s="80"/>
      <c r="L1027" s="80"/>
      <c r="M1027" s="80"/>
      <c r="N1027" s="80"/>
      <c r="O1027" s="80"/>
      <c r="P1027" s="80"/>
      <c r="Q1027" s="80"/>
      <c r="R1027" s="80"/>
      <c r="S1027" s="80"/>
      <c r="T1027" s="80"/>
      <c r="U1027" s="80"/>
      <c r="V1027" s="80"/>
      <c r="W1027" s="80"/>
      <c r="X1027" s="80"/>
      <c r="Y1027" s="80"/>
      <c r="Z1027" s="80"/>
      <c r="AA1027" s="80"/>
      <c r="AB1027" s="80"/>
      <c r="AC1027" s="80"/>
      <c r="AD1027" s="80"/>
      <c r="AE1027" s="80"/>
      <c r="AF1027" s="80"/>
      <c r="AG1027" s="80"/>
      <c r="AH1027" s="80"/>
      <c r="AI1027" s="80"/>
      <c r="AJ1027" s="80"/>
      <c r="AK1027" s="80"/>
      <c r="AL1027" s="80"/>
      <c r="AM1027" s="80"/>
      <c r="AN1027" s="80"/>
      <c r="AO1027" s="80"/>
      <c r="AP1027" s="80"/>
      <c r="AQ1027" s="80"/>
      <c r="AR1027" s="80"/>
      <c r="AS1027" s="80"/>
      <c r="AT1027" s="80"/>
      <c r="AU1027" s="80"/>
      <c r="AV1027" s="80"/>
    </row>
    <row r="1028" spans="1:48" ht="12" customHeight="1" x14ac:dyDescent="0.25">
      <c r="A1028" s="80"/>
      <c r="B1028" s="80"/>
      <c r="C1028" s="80"/>
      <c r="D1028" s="80"/>
      <c r="E1028" s="80"/>
      <c r="F1028" s="80"/>
      <c r="G1028" s="80"/>
      <c r="H1028" s="80"/>
      <c r="I1028" s="80"/>
      <c r="J1028" s="80"/>
      <c r="K1028" s="80"/>
      <c r="L1028" s="80"/>
      <c r="M1028" s="80"/>
      <c r="N1028" s="80"/>
      <c r="O1028" s="80"/>
      <c r="P1028" s="80"/>
      <c r="Q1028" s="80"/>
      <c r="R1028" s="80"/>
      <c r="S1028" s="80"/>
      <c r="T1028" s="80"/>
      <c r="U1028" s="80"/>
      <c r="V1028" s="80"/>
      <c r="W1028" s="80"/>
      <c r="X1028" s="80"/>
      <c r="Y1028" s="80"/>
      <c r="Z1028" s="80"/>
      <c r="AA1028" s="80"/>
      <c r="AB1028" s="80"/>
      <c r="AC1028" s="80"/>
      <c r="AD1028" s="80"/>
      <c r="AE1028" s="80"/>
      <c r="AF1028" s="80"/>
      <c r="AG1028" s="80"/>
      <c r="AH1028" s="80"/>
      <c r="AI1028" s="80"/>
      <c r="AJ1028" s="80"/>
      <c r="AK1028" s="80"/>
      <c r="AL1028" s="80"/>
      <c r="AM1028" s="80"/>
      <c r="AN1028" s="80"/>
      <c r="AO1028" s="80"/>
      <c r="AP1028" s="80"/>
      <c r="AQ1028" s="80"/>
      <c r="AR1028" s="80"/>
      <c r="AS1028" s="80"/>
      <c r="AT1028" s="80"/>
      <c r="AU1028" s="80"/>
      <c r="AV1028" s="80"/>
    </row>
    <row r="1029" spans="1:48" ht="12" customHeight="1" x14ac:dyDescent="0.25">
      <c r="A1029" s="80"/>
      <c r="B1029" s="80"/>
      <c r="C1029" s="80"/>
      <c r="D1029" s="80"/>
      <c r="E1029" s="80"/>
      <c r="F1029" s="80"/>
      <c r="G1029" s="80"/>
      <c r="H1029" s="80"/>
      <c r="I1029" s="80"/>
      <c r="J1029" s="80"/>
      <c r="K1029" s="80"/>
      <c r="L1029" s="80"/>
      <c r="M1029" s="80"/>
      <c r="N1029" s="80"/>
      <c r="O1029" s="80"/>
      <c r="P1029" s="80"/>
      <c r="Q1029" s="80"/>
      <c r="R1029" s="80"/>
      <c r="S1029" s="80"/>
      <c r="T1029" s="80"/>
      <c r="U1029" s="80"/>
      <c r="V1029" s="80"/>
      <c r="W1029" s="80"/>
      <c r="X1029" s="80"/>
      <c r="Y1029" s="80"/>
      <c r="Z1029" s="80"/>
      <c r="AA1029" s="80"/>
      <c r="AB1029" s="80"/>
      <c r="AC1029" s="80"/>
      <c r="AD1029" s="80"/>
      <c r="AE1029" s="80"/>
      <c r="AF1029" s="80"/>
      <c r="AG1029" s="80"/>
      <c r="AH1029" s="80"/>
      <c r="AI1029" s="80"/>
      <c r="AJ1029" s="80"/>
      <c r="AK1029" s="80"/>
      <c r="AL1029" s="80"/>
      <c r="AM1029" s="80"/>
      <c r="AN1029" s="80"/>
      <c r="AO1029" s="80"/>
      <c r="AP1029" s="80"/>
      <c r="AQ1029" s="80"/>
      <c r="AR1029" s="80"/>
      <c r="AS1029" s="80"/>
      <c r="AT1029" s="80"/>
      <c r="AU1029" s="80"/>
      <c r="AV1029" s="80"/>
    </row>
    <row r="1030" spans="1:48" ht="12" customHeight="1" x14ac:dyDescent="0.25">
      <c r="A1030" s="80"/>
      <c r="B1030" s="80"/>
      <c r="C1030" s="80"/>
      <c r="D1030" s="80"/>
      <c r="E1030" s="80"/>
      <c r="F1030" s="80"/>
      <c r="G1030" s="80"/>
      <c r="H1030" s="80"/>
      <c r="I1030" s="80"/>
      <c r="J1030" s="80"/>
      <c r="K1030" s="80"/>
      <c r="L1030" s="80"/>
      <c r="M1030" s="80"/>
      <c r="N1030" s="80"/>
      <c r="O1030" s="80"/>
      <c r="P1030" s="80"/>
      <c r="Q1030" s="80"/>
      <c r="R1030" s="80"/>
      <c r="S1030" s="80"/>
      <c r="T1030" s="80"/>
      <c r="U1030" s="80"/>
      <c r="V1030" s="80"/>
      <c r="W1030" s="80"/>
      <c r="X1030" s="80"/>
      <c r="Y1030" s="80"/>
      <c r="Z1030" s="80"/>
      <c r="AA1030" s="80"/>
      <c r="AB1030" s="80"/>
      <c r="AC1030" s="80"/>
      <c r="AD1030" s="80"/>
      <c r="AE1030" s="80"/>
      <c r="AF1030" s="80"/>
      <c r="AG1030" s="80"/>
      <c r="AH1030" s="80"/>
      <c r="AI1030" s="80"/>
      <c r="AJ1030" s="80"/>
      <c r="AK1030" s="80"/>
      <c r="AL1030" s="80"/>
      <c r="AM1030" s="80"/>
      <c r="AN1030" s="80"/>
      <c r="AO1030" s="80"/>
      <c r="AP1030" s="80"/>
      <c r="AQ1030" s="80"/>
      <c r="AR1030" s="80"/>
      <c r="AS1030" s="80"/>
      <c r="AT1030" s="80"/>
      <c r="AU1030" s="80"/>
      <c r="AV1030" s="80"/>
    </row>
    <row r="1031" spans="1:48" ht="12" customHeight="1" x14ac:dyDescent="0.25">
      <c r="A1031" s="80"/>
      <c r="B1031" s="80"/>
      <c r="C1031" s="80"/>
      <c r="D1031" s="80"/>
      <c r="E1031" s="80"/>
      <c r="F1031" s="80"/>
      <c r="G1031" s="80"/>
      <c r="H1031" s="80"/>
      <c r="I1031" s="80"/>
      <c r="J1031" s="80"/>
      <c r="K1031" s="80"/>
      <c r="L1031" s="80"/>
      <c r="M1031" s="80"/>
      <c r="N1031" s="80"/>
      <c r="O1031" s="80"/>
      <c r="P1031" s="80"/>
      <c r="Q1031" s="80"/>
      <c r="R1031" s="80"/>
      <c r="S1031" s="80"/>
      <c r="T1031" s="80"/>
      <c r="U1031" s="80"/>
      <c r="V1031" s="80"/>
      <c r="W1031" s="80"/>
      <c r="X1031" s="80"/>
      <c r="Y1031" s="80"/>
      <c r="Z1031" s="80"/>
      <c r="AA1031" s="80"/>
      <c r="AB1031" s="80"/>
      <c r="AC1031" s="80"/>
      <c r="AD1031" s="80"/>
      <c r="AE1031" s="80"/>
      <c r="AF1031" s="80"/>
      <c r="AG1031" s="80"/>
      <c r="AH1031" s="80"/>
      <c r="AI1031" s="80"/>
      <c r="AJ1031" s="80"/>
      <c r="AK1031" s="80"/>
      <c r="AL1031" s="80"/>
      <c r="AM1031" s="80"/>
      <c r="AN1031" s="80"/>
      <c r="AO1031" s="80"/>
      <c r="AP1031" s="80"/>
      <c r="AQ1031" s="80"/>
      <c r="AR1031" s="80"/>
      <c r="AS1031" s="80"/>
      <c r="AT1031" s="80"/>
      <c r="AU1031" s="80"/>
      <c r="AV1031" s="80"/>
    </row>
    <row r="1032" spans="1:48" ht="12" customHeight="1" x14ac:dyDescent="0.25">
      <c r="A1032" s="80"/>
      <c r="B1032" s="80"/>
      <c r="C1032" s="80"/>
      <c r="D1032" s="80"/>
      <c r="E1032" s="80"/>
      <c r="F1032" s="80"/>
      <c r="G1032" s="80"/>
      <c r="H1032" s="80"/>
      <c r="I1032" s="80"/>
      <c r="J1032" s="80"/>
      <c r="K1032" s="80"/>
      <c r="L1032" s="80"/>
      <c r="M1032" s="80"/>
      <c r="N1032" s="80"/>
      <c r="O1032" s="80"/>
      <c r="P1032" s="80"/>
      <c r="Q1032" s="80"/>
      <c r="R1032" s="80"/>
      <c r="S1032" s="80"/>
      <c r="T1032" s="80"/>
      <c r="U1032" s="80"/>
      <c r="V1032" s="80"/>
      <c r="W1032" s="80"/>
      <c r="X1032" s="80"/>
      <c r="Y1032" s="80"/>
      <c r="Z1032" s="80"/>
      <c r="AA1032" s="80"/>
      <c r="AB1032" s="80"/>
      <c r="AC1032" s="80"/>
      <c r="AD1032" s="80"/>
      <c r="AE1032" s="80"/>
      <c r="AF1032" s="80"/>
      <c r="AG1032" s="80"/>
      <c r="AH1032" s="80"/>
      <c r="AI1032" s="80"/>
      <c r="AJ1032" s="80"/>
      <c r="AK1032" s="80"/>
      <c r="AL1032" s="80"/>
      <c r="AM1032" s="80"/>
      <c r="AN1032" s="80"/>
      <c r="AO1032" s="80"/>
      <c r="AP1032" s="80"/>
      <c r="AQ1032" s="80"/>
      <c r="AR1032" s="80"/>
      <c r="AS1032" s="80"/>
      <c r="AT1032" s="80"/>
      <c r="AU1032" s="80"/>
      <c r="AV1032" s="80"/>
    </row>
    <row r="1033" spans="1:48" ht="12" customHeight="1" x14ac:dyDescent="0.25">
      <c r="A1033" s="80"/>
      <c r="B1033" s="80"/>
      <c r="C1033" s="80"/>
      <c r="D1033" s="80"/>
      <c r="E1033" s="80"/>
      <c r="F1033" s="80"/>
      <c r="G1033" s="80"/>
      <c r="H1033" s="80"/>
      <c r="I1033" s="80"/>
      <c r="J1033" s="80"/>
      <c r="K1033" s="80"/>
      <c r="L1033" s="80"/>
      <c r="M1033" s="80"/>
      <c r="N1033" s="80"/>
      <c r="O1033" s="80"/>
      <c r="P1033" s="80"/>
      <c r="Q1033" s="80"/>
      <c r="R1033" s="80"/>
      <c r="S1033" s="80"/>
      <c r="T1033" s="80"/>
      <c r="U1033" s="80"/>
      <c r="V1033" s="80"/>
      <c r="W1033" s="80"/>
      <c r="X1033" s="80"/>
      <c r="Y1033" s="80"/>
      <c r="Z1033" s="80"/>
      <c r="AA1033" s="80"/>
      <c r="AB1033" s="80"/>
      <c r="AC1033" s="80"/>
      <c r="AD1033" s="80"/>
      <c r="AE1033" s="80"/>
      <c r="AF1033" s="80"/>
      <c r="AG1033" s="80"/>
      <c r="AH1033" s="80"/>
      <c r="AI1033" s="80"/>
      <c r="AJ1033" s="80"/>
      <c r="AK1033" s="80"/>
      <c r="AL1033" s="80"/>
      <c r="AM1033" s="80"/>
      <c r="AN1033" s="80"/>
      <c r="AO1033" s="80"/>
      <c r="AP1033" s="80"/>
      <c r="AQ1033" s="80"/>
      <c r="AR1033" s="80"/>
      <c r="AS1033" s="80"/>
      <c r="AT1033" s="80"/>
      <c r="AU1033" s="80"/>
      <c r="AV1033" s="80"/>
    </row>
    <row r="1034" spans="1:48" ht="12" customHeight="1" x14ac:dyDescent="0.25">
      <c r="A1034" s="80"/>
      <c r="B1034" s="80"/>
      <c r="C1034" s="80"/>
      <c r="D1034" s="80"/>
      <c r="E1034" s="80"/>
      <c r="F1034" s="80"/>
      <c r="G1034" s="80"/>
      <c r="H1034" s="80"/>
      <c r="I1034" s="80"/>
      <c r="J1034" s="80"/>
      <c r="K1034" s="80"/>
      <c r="L1034" s="80"/>
      <c r="M1034" s="80"/>
      <c r="N1034" s="80"/>
      <c r="O1034" s="80"/>
      <c r="P1034" s="80"/>
      <c r="Q1034" s="80"/>
      <c r="R1034" s="80"/>
      <c r="S1034" s="80"/>
      <c r="T1034" s="80"/>
      <c r="U1034" s="80"/>
      <c r="V1034" s="80"/>
      <c r="W1034" s="80"/>
      <c r="X1034" s="80"/>
      <c r="Y1034" s="80"/>
      <c r="Z1034" s="80"/>
      <c r="AA1034" s="80"/>
      <c r="AB1034" s="80"/>
      <c r="AC1034" s="80"/>
      <c r="AD1034" s="80"/>
      <c r="AE1034" s="80"/>
      <c r="AF1034" s="80"/>
      <c r="AG1034" s="80"/>
      <c r="AH1034" s="80"/>
      <c r="AI1034" s="80"/>
      <c r="AJ1034" s="80"/>
      <c r="AK1034" s="80"/>
      <c r="AL1034" s="80"/>
      <c r="AM1034" s="80"/>
      <c r="AN1034" s="80"/>
      <c r="AO1034" s="80"/>
      <c r="AP1034" s="80"/>
      <c r="AQ1034" s="80"/>
      <c r="AR1034" s="80"/>
      <c r="AS1034" s="80"/>
      <c r="AT1034" s="80"/>
      <c r="AU1034" s="80"/>
      <c r="AV1034" s="80"/>
    </row>
    <row r="1035" spans="1:48" ht="12" customHeight="1" x14ac:dyDescent="0.25">
      <c r="A1035" s="80"/>
      <c r="B1035" s="80"/>
      <c r="C1035" s="80"/>
      <c r="D1035" s="80"/>
      <c r="E1035" s="80"/>
      <c r="F1035" s="80"/>
      <c r="G1035" s="80"/>
      <c r="H1035" s="80"/>
      <c r="I1035" s="80"/>
      <c r="J1035" s="80"/>
      <c r="K1035" s="80"/>
      <c r="L1035" s="80"/>
      <c r="M1035" s="80"/>
      <c r="N1035" s="80"/>
      <c r="O1035" s="80"/>
      <c r="P1035" s="80"/>
      <c r="Q1035" s="80"/>
      <c r="R1035" s="80"/>
      <c r="S1035" s="80"/>
      <c r="T1035" s="80"/>
      <c r="U1035" s="80"/>
      <c r="V1035" s="80"/>
      <c r="W1035" s="80"/>
      <c r="X1035" s="80"/>
      <c r="Y1035" s="80"/>
      <c r="Z1035" s="80"/>
      <c r="AA1035" s="80"/>
      <c r="AB1035" s="80"/>
      <c r="AC1035" s="80"/>
      <c r="AD1035" s="80"/>
      <c r="AE1035" s="80"/>
      <c r="AF1035" s="80"/>
      <c r="AG1035" s="80"/>
      <c r="AH1035" s="80"/>
      <c r="AI1035" s="80"/>
      <c r="AJ1035" s="80"/>
      <c r="AK1035" s="80"/>
      <c r="AL1035" s="80"/>
      <c r="AM1035" s="80"/>
      <c r="AN1035" s="80"/>
      <c r="AO1035" s="80"/>
      <c r="AP1035" s="80"/>
      <c r="AQ1035" s="80"/>
      <c r="AR1035" s="80"/>
      <c r="AS1035" s="80"/>
      <c r="AT1035" s="80"/>
      <c r="AU1035" s="80"/>
      <c r="AV1035" s="80"/>
    </row>
    <row r="1036" spans="1:48" ht="12" customHeight="1" x14ac:dyDescent="0.25">
      <c r="A1036" s="80"/>
      <c r="B1036" s="80"/>
      <c r="C1036" s="80"/>
      <c r="D1036" s="80"/>
      <c r="E1036" s="80"/>
      <c r="F1036" s="80"/>
      <c r="G1036" s="80"/>
      <c r="H1036" s="80"/>
      <c r="I1036" s="80"/>
      <c r="J1036" s="80"/>
      <c r="K1036" s="80"/>
      <c r="L1036" s="80"/>
      <c r="M1036" s="80"/>
      <c r="N1036" s="80"/>
      <c r="O1036" s="80"/>
      <c r="P1036" s="80"/>
      <c r="Q1036" s="80"/>
      <c r="R1036" s="80"/>
      <c r="S1036" s="80"/>
      <c r="T1036" s="80"/>
      <c r="U1036" s="80"/>
      <c r="V1036" s="80"/>
      <c r="W1036" s="80"/>
      <c r="X1036" s="80"/>
      <c r="Y1036" s="80"/>
      <c r="Z1036" s="80"/>
      <c r="AA1036" s="80"/>
      <c r="AB1036" s="80"/>
      <c r="AC1036" s="80"/>
      <c r="AD1036" s="80"/>
      <c r="AE1036" s="80"/>
      <c r="AF1036" s="80"/>
      <c r="AG1036" s="80"/>
      <c r="AH1036" s="80"/>
      <c r="AI1036" s="80"/>
      <c r="AJ1036" s="80"/>
      <c r="AK1036" s="80"/>
      <c r="AL1036" s="80"/>
      <c r="AM1036" s="80"/>
      <c r="AN1036" s="80"/>
      <c r="AO1036" s="80"/>
      <c r="AP1036" s="80"/>
      <c r="AQ1036" s="80"/>
      <c r="AR1036" s="80"/>
      <c r="AS1036" s="80"/>
      <c r="AT1036" s="80"/>
      <c r="AU1036" s="80"/>
      <c r="AV1036" s="80"/>
    </row>
    <row r="1037" spans="1:48" ht="12" customHeight="1" x14ac:dyDescent="0.25">
      <c r="A1037" s="80"/>
      <c r="B1037" s="80"/>
      <c r="C1037" s="80"/>
      <c r="D1037" s="80"/>
      <c r="E1037" s="80"/>
      <c r="F1037" s="80"/>
      <c r="G1037" s="80"/>
      <c r="H1037" s="80"/>
      <c r="I1037" s="80"/>
      <c r="J1037" s="80"/>
      <c r="K1037" s="80"/>
      <c r="L1037" s="80"/>
      <c r="M1037" s="80"/>
      <c r="N1037" s="80"/>
      <c r="O1037" s="80"/>
      <c r="P1037" s="80"/>
      <c r="Q1037" s="80"/>
      <c r="R1037" s="80"/>
      <c r="S1037" s="80"/>
      <c r="T1037" s="80"/>
      <c r="U1037" s="80"/>
      <c r="V1037" s="80"/>
      <c r="W1037" s="80"/>
      <c r="X1037" s="80"/>
      <c r="Y1037" s="80"/>
      <c r="Z1037" s="80"/>
      <c r="AA1037" s="80"/>
      <c r="AB1037" s="80"/>
      <c r="AC1037" s="80"/>
      <c r="AD1037" s="80"/>
      <c r="AE1037" s="80"/>
      <c r="AF1037" s="80"/>
      <c r="AG1037" s="80"/>
      <c r="AH1037" s="80"/>
      <c r="AI1037" s="80"/>
      <c r="AJ1037" s="80"/>
      <c r="AK1037" s="80"/>
      <c r="AL1037" s="80"/>
      <c r="AM1037" s="80"/>
      <c r="AN1037" s="80"/>
      <c r="AO1037" s="80"/>
      <c r="AP1037" s="80"/>
      <c r="AQ1037" s="80"/>
      <c r="AR1037" s="80"/>
      <c r="AS1037" s="80"/>
      <c r="AT1037" s="80"/>
      <c r="AU1037" s="80"/>
      <c r="AV1037" s="80"/>
    </row>
    <row r="1038" spans="1:48" ht="12" customHeight="1" x14ac:dyDescent="0.25">
      <c r="A1038" s="80"/>
      <c r="B1038" s="80"/>
      <c r="C1038" s="80"/>
      <c r="D1038" s="80"/>
      <c r="E1038" s="80"/>
      <c r="F1038" s="80"/>
      <c r="G1038" s="80"/>
      <c r="H1038" s="80"/>
      <c r="I1038" s="80"/>
      <c r="J1038" s="80"/>
      <c r="K1038" s="80"/>
      <c r="L1038" s="80"/>
      <c r="M1038" s="80"/>
      <c r="N1038" s="80"/>
      <c r="O1038" s="80"/>
      <c r="P1038" s="80"/>
      <c r="Q1038" s="80"/>
      <c r="R1038" s="80"/>
      <c r="S1038" s="80"/>
      <c r="T1038" s="80"/>
      <c r="U1038" s="80"/>
      <c r="V1038" s="80"/>
      <c r="W1038" s="80"/>
      <c r="X1038" s="80"/>
      <c r="Y1038" s="80"/>
      <c r="Z1038" s="80"/>
      <c r="AA1038" s="80"/>
      <c r="AB1038" s="80"/>
      <c r="AC1038" s="80"/>
      <c r="AD1038" s="80"/>
      <c r="AE1038" s="80"/>
      <c r="AF1038" s="80"/>
      <c r="AG1038" s="80"/>
      <c r="AH1038" s="80"/>
      <c r="AI1038" s="80"/>
      <c r="AJ1038" s="80"/>
      <c r="AK1038" s="80"/>
      <c r="AL1038" s="80"/>
      <c r="AM1038" s="80"/>
      <c r="AN1038" s="80"/>
      <c r="AO1038" s="80"/>
      <c r="AP1038" s="80"/>
      <c r="AQ1038" s="80"/>
      <c r="AR1038" s="80"/>
      <c r="AS1038" s="80"/>
      <c r="AT1038" s="80"/>
      <c r="AU1038" s="80"/>
      <c r="AV1038" s="80"/>
    </row>
    <row r="1039" spans="1:48" ht="12" customHeight="1" x14ac:dyDescent="0.25">
      <c r="A1039" s="80"/>
      <c r="B1039" s="80"/>
      <c r="C1039" s="80"/>
      <c r="D1039" s="80"/>
      <c r="E1039" s="80"/>
      <c r="F1039" s="80"/>
      <c r="G1039" s="80"/>
      <c r="H1039" s="80"/>
      <c r="I1039" s="80"/>
      <c r="J1039" s="80"/>
      <c r="K1039" s="80"/>
      <c r="L1039" s="80"/>
      <c r="M1039" s="80"/>
      <c r="N1039" s="80"/>
      <c r="O1039" s="80"/>
      <c r="P1039" s="80"/>
      <c r="Q1039" s="80"/>
      <c r="R1039" s="80"/>
      <c r="S1039" s="80"/>
      <c r="T1039" s="80"/>
      <c r="U1039" s="80"/>
      <c r="V1039" s="80"/>
      <c r="W1039" s="80"/>
      <c r="X1039" s="80"/>
      <c r="Y1039" s="80"/>
      <c r="Z1039" s="80"/>
      <c r="AA1039" s="80"/>
      <c r="AB1039" s="80"/>
      <c r="AC1039" s="80"/>
      <c r="AD1039" s="80"/>
      <c r="AE1039" s="80"/>
      <c r="AF1039" s="80"/>
      <c r="AG1039" s="80"/>
      <c r="AH1039" s="80"/>
      <c r="AI1039" s="80"/>
      <c r="AJ1039" s="80"/>
      <c r="AK1039" s="80"/>
      <c r="AL1039" s="80"/>
      <c r="AM1039" s="80"/>
      <c r="AN1039" s="80"/>
      <c r="AO1039" s="80"/>
      <c r="AP1039" s="80"/>
      <c r="AQ1039" s="80"/>
      <c r="AR1039" s="80"/>
      <c r="AS1039" s="80"/>
      <c r="AT1039" s="80"/>
      <c r="AU1039" s="80"/>
      <c r="AV1039" s="80"/>
    </row>
    <row r="1040" spans="1:48" ht="12" customHeight="1" x14ac:dyDescent="0.25">
      <c r="A1040" s="80"/>
      <c r="B1040" s="80"/>
      <c r="C1040" s="80"/>
      <c r="D1040" s="80"/>
      <c r="E1040" s="80"/>
      <c r="F1040" s="80"/>
      <c r="G1040" s="80"/>
      <c r="H1040" s="80"/>
      <c r="I1040" s="80"/>
      <c r="J1040" s="80"/>
      <c r="K1040" s="80"/>
      <c r="L1040" s="80"/>
      <c r="M1040" s="80"/>
      <c r="N1040" s="80"/>
      <c r="O1040" s="80"/>
      <c r="P1040" s="80"/>
      <c r="Q1040" s="80"/>
      <c r="R1040" s="80"/>
      <c r="S1040" s="80"/>
      <c r="T1040" s="80"/>
      <c r="U1040" s="80"/>
      <c r="V1040" s="80"/>
      <c r="W1040" s="80"/>
      <c r="X1040" s="80"/>
      <c r="Y1040" s="80"/>
      <c r="Z1040" s="80"/>
      <c r="AA1040" s="80"/>
      <c r="AB1040" s="80"/>
      <c r="AC1040" s="80"/>
      <c r="AD1040" s="80"/>
      <c r="AE1040" s="80"/>
      <c r="AF1040" s="80"/>
      <c r="AG1040" s="80"/>
      <c r="AH1040" s="80"/>
      <c r="AI1040" s="80"/>
      <c r="AJ1040" s="80"/>
      <c r="AK1040" s="80"/>
      <c r="AL1040" s="80"/>
      <c r="AM1040" s="80"/>
      <c r="AN1040" s="80"/>
      <c r="AO1040" s="80"/>
      <c r="AP1040" s="80"/>
      <c r="AQ1040" s="80"/>
      <c r="AR1040" s="80"/>
      <c r="AS1040" s="80"/>
      <c r="AT1040" s="80"/>
      <c r="AU1040" s="80"/>
      <c r="AV1040" s="80"/>
    </row>
    <row r="1041" spans="1:48" ht="12" customHeight="1" x14ac:dyDescent="0.25">
      <c r="A1041" s="80"/>
      <c r="B1041" s="80"/>
      <c r="C1041" s="80"/>
      <c r="D1041" s="80"/>
      <c r="E1041" s="80"/>
      <c r="F1041" s="80"/>
      <c r="G1041" s="80"/>
      <c r="H1041" s="80"/>
      <c r="I1041" s="80"/>
      <c r="J1041" s="80"/>
      <c r="K1041" s="80"/>
      <c r="L1041" s="80"/>
      <c r="M1041" s="80"/>
      <c r="N1041" s="80"/>
      <c r="O1041" s="80"/>
      <c r="P1041" s="80"/>
      <c r="Q1041" s="80"/>
      <c r="R1041" s="80"/>
      <c r="S1041" s="80"/>
      <c r="T1041" s="80"/>
      <c r="U1041" s="80"/>
      <c r="V1041" s="80"/>
      <c r="W1041" s="80"/>
      <c r="X1041" s="80"/>
      <c r="Y1041" s="80"/>
      <c r="Z1041" s="80"/>
      <c r="AA1041" s="80"/>
      <c r="AB1041" s="80"/>
      <c r="AC1041" s="80"/>
      <c r="AD1041" s="80"/>
      <c r="AE1041" s="80"/>
      <c r="AF1041" s="80"/>
      <c r="AG1041" s="80"/>
      <c r="AH1041" s="80"/>
      <c r="AI1041" s="80"/>
      <c r="AJ1041" s="80"/>
      <c r="AK1041" s="80"/>
      <c r="AL1041" s="80"/>
      <c r="AM1041" s="80"/>
      <c r="AN1041" s="80"/>
      <c r="AO1041" s="80"/>
      <c r="AP1041" s="80"/>
      <c r="AQ1041" s="80"/>
      <c r="AR1041" s="80"/>
      <c r="AS1041" s="80"/>
      <c r="AT1041" s="80"/>
      <c r="AU1041" s="80"/>
      <c r="AV1041" s="80"/>
    </row>
    <row r="1042" spans="1:48" ht="12" customHeight="1" x14ac:dyDescent="0.25">
      <c r="A1042" s="80"/>
      <c r="B1042" s="80"/>
      <c r="C1042" s="80"/>
      <c r="D1042" s="80"/>
      <c r="E1042" s="80"/>
      <c r="F1042" s="80"/>
      <c r="G1042" s="80"/>
      <c r="H1042" s="80"/>
      <c r="I1042" s="80"/>
      <c r="J1042" s="80"/>
      <c r="K1042" s="80"/>
      <c r="L1042" s="80"/>
      <c r="M1042" s="80"/>
      <c r="N1042" s="80"/>
      <c r="O1042" s="80"/>
      <c r="P1042" s="80"/>
      <c r="Q1042" s="80"/>
      <c r="R1042" s="80"/>
      <c r="S1042" s="80"/>
      <c r="T1042" s="80"/>
      <c r="U1042" s="80"/>
      <c r="V1042" s="80"/>
      <c r="W1042" s="80"/>
      <c r="X1042" s="80"/>
      <c r="Y1042" s="80"/>
      <c r="Z1042" s="80"/>
      <c r="AA1042" s="80"/>
      <c r="AB1042" s="80"/>
      <c r="AC1042" s="80"/>
      <c r="AD1042" s="80"/>
      <c r="AE1042" s="80"/>
      <c r="AF1042" s="80"/>
      <c r="AG1042" s="80"/>
      <c r="AH1042" s="80"/>
      <c r="AI1042" s="80"/>
      <c r="AJ1042" s="80"/>
      <c r="AK1042" s="80"/>
      <c r="AL1042" s="80"/>
      <c r="AM1042" s="80"/>
      <c r="AN1042" s="80"/>
      <c r="AO1042" s="80"/>
      <c r="AP1042" s="80"/>
      <c r="AQ1042" s="80"/>
      <c r="AR1042" s="80"/>
      <c r="AS1042" s="80"/>
      <c r="AT1042" s="80"/>
      <c r="AU1042" s="80"/>
      <c r="AV1042" s="80"/>
    </row>
    <row r="1043" spans="1:48" ht="12" customHeight="1" x14ac:dyDescent="0.25">
      <c r="A1043" s="80"/>
      <c r="B1043" s="80"/>
      <c r="C1043" s="80"/>
      <c r="D1043" s="80"/>
      <c r="E1043" s="80"/>
      <c r="F1043" s="80"/>
      <c r="G1043" s="80"/>
      <c r="H1043" s="80"/>
      <c r="I1043" s="80"/>
      <c r="J1043" s="80"/>
      <c r="K1043" s="80"/>
      <c r="L1043" s="80"/>
      <c r="M1043" s="80"/>
      <c r="N1043" s="80"/>
      <c r="O1043" s="80"/>
      <c r="P1043" s="80"/>
      <c r="Q1043" s="80"/>
      <c r="R1043" s="80"/>
      <c r="S1043" s="80"/>
      <c r="T1043" s="80"/>
      <c r="U1043" s="80"/>
      <c r="V1043" s="80"/>
      <c r="W1043" s="80"/>
      <c r="X1043" s="80"/>
      <c r="Y1043" s="80"/>
      <c r="Z1043" s="80"/>
      <c r="AA1043" s="80"/>
      <c r="AB1043" s="80"/>
      <c r="AC1043" s="80"/>
      <c r="AD1043" s="80"/>
      <c r="AE1043" s="80"/>
      <c r="AF1043" s="80"/>
      <c r="AG1043" s="80"/>
      <c r="AH1043" s="80"/>
      <c r="AI1043" s="80"/>
      <c r="AJ1043" s="80"/>
      <c r="AK1043" s="80"/>
      <c r="AL1043" s="80"/>
      <c r="AM1043" s="80"/>
      <c r="AN1043" s="80"/>
      <c r="AO1043" s="80"/>
      <c r="AP1043" s="80"/>
      <c r="AQ1043" s="80"/>
      <c r="AR1043" s="80"/>
      <c r="AS1043" s="80"/>
      <c r="AT1043" s="80"/>
      <c r="AU1043" s="80"/>
      <c r="AV1043" s="80"/>
    </row>
    <row r="1044" spans="1:48" ht="12" customHeight="1" x14ac:dyDescent="0.25">
      <c r="A1044" s="80"/>
      <c r="B1044" s="80"/>
      <c r="C1044" s="80"/>
      <c r="D1044" s="80"/>
      <c r="E1044" s="80"/>
      <c r="F1044" s="80"/>
      <c r="G1044" s="80"/>
      <c r="H1044" s="80"/>
      <c r="I1044" s="80"/>
      <c r="J1044" s="80"/>
      <c r="K1044" s="80"/>
      <c r="L1044" s="80"/>
      <c r="M1044" s="80"/>
      <c r="N1044" s="80"/>
      <c r="O1044" s="80"/>
      <c r="P1044" s="80"/>
      <c r="Q1044" s="80"/>
      <c r="R1044" s="80"/>
      <c r="S1044" s="80"/>
      <c r="T1044" s="80"/>
      <c r="U1044" s="80"/>
      <c r="V1044" s="80"/>
      <c r="W1044" s="80"/>
      <c r="X1044" s="80"/>
      <c r="Y1044" s="80"/>
      <c r="Z1044" s="80"/>
      <c r="AA1044" s="80"/>
      <c r="AB1044" s="80"/>
      <c r="AC1044" s="80"/>
      <c r="AD1044" s="80"/>
      <c r="AE1044" s="80"/>
      <c r="AF1044" s="80"/>
      <c r="AG1044" s="80"/>
      <c r="AH1044" s="80"/>
      <c r="AI1044" s="80"/>
      <c r="AJ1044" s="80"/>
      <c r="AK1044" s="80"/>
      <c r="AL1044" s="80"/>
      <c r="AM1044" s="80"/>
      <c r="AN1044" s="80"/>
      <c r="AO1044" s="80"/>
      <c r="AP1044" s="80"/>
      <c r="AQ1044" s="80"/>
      <c r="AR1044" s="80"/>
      <c r="AS1044" s="80"/>
      <c r="AT1044" s="80"/>
      <c r="AU1044" s="80"/>
      <c r="AV1044" s="80"/>
    </row>
    <row r="1045" spans="1:48" ht="12" customHeight="1" x14ac:dyDescent="0.25">
      <c r="A1045" s="80"/>
      <c r="B1045" s="80"/>
      <c r="C1045" s="80"/>
      <c r="D1045" s="80"/>
      <c r="E1045" s="80"/>
      <c r="F1045" s="80"/>
      <c r="G1045" s="80"/>
      <c r="H1045" s="80"/>
      <c r="I1045" s="80"/>
      <c r="J1045" s="80"/>
      <c r="K1045" s="80"/>
      <c r="L1045" s="80"/>
      <c r="M1045" s="80"/>
      <c r="N1045" s="80"/>
      <c r="O1045" s="80"/>
      <c r="P1045" s="80"/>
      <c r="Q1045" s="80"/>
      <c r="R1045" s="80"/>
      <c r="S1045" s="80"/>
      <c r="T1045" s="80"/>
      <c r="U1045" s="80"/>
      <c r="V1045" s="80"/>
      <c r="W1045" s="80"/>
      <c r="X1045" s="80"/>
      <c r="Y1045" s="80"/>
      <c r="Z1045" s="80"/>
      <c r="AA1045" s="80"/>
      <c r="AB1045" s="80"/>
      <c r="AC1045" s="80"/>
      <c r="AD1045" s="80"/>
      <c r="AE1045" s="80"/>
      <c r="AF1045" s="80"/>
      <c r="AG1045" s="80"/>
      <c r="AH1045" s="80"/>
      <c r="AI1045" s="80"/>
      <c r="AJ1045" s="80"/>
      <c r="AK1045" s="80"/>
      <c r="AL1045" s="80"/>
      <c r="AM1045" s="80"/>
      <c r="AN1045" s="80"/>
      <c r="AO1045" s="80"/>
      <c r="AP1045" s="80"/>
      <c r="AQ1045" s="80"/>
      <c r="AR1045" s="80"/>
      <c r="AS1045" s="80"/>
      <c r="AT1045" s="80"/>
      <c r="AU1045" s="80"/>
      <c r="AV1045" s="80"/>
    </row>
    <row r="1046" spans="1:48" ht="12" customHeight="1" x14ac:dyDescent="0.25">
      <c r="A1046" s="80"/>
      <c r="B1046" s="80"/>
      <c r="C1046" s="80"/>
      <c r="D1046" s="80"/>
      <c r="E1046" s="80"/>
      <c r="F1046" s="80"/>
      <c r="G1046" s="80"/>
      <c r="H1046" s="80"/>
      <c r="I1046" s="80"/>
      <c r="J1046" s="80"/>
      <c r="K1046" s="80"/>
      <c r="L1046" s="80"/>
      <c r="M1046" s="80"/>
      <c r="N1046" s="80"/>
      <c r="O1046" s="80"/>
      <c r="P1046" s="80"/>
      <c r="Q1046" s="80"/>
      <c r="R1046" s="80"/>
      <c r="S1046" s="80"/>
      <c r="T1046" s="80"/>
      <c r="U1046" s="80"/>
      <c r="V1046" s="80"/>
      <c r="W1046" s="80"/>
      <c r="X1046" s="80"/>
      <c r="Y1046" s="80"/>
      <c r="Z1046" s="80"/>
      <c r="AA1046" s="80"/>
      <c r="AB1046" s="80"/>
      <c r="AC1046" s="80"/>
      <c r="AD1046" s="80"/>
      <c r="AE1046" s="80"/>
      <c r="AF1046" s="80"/>
      <c r="AG1046" s="80"/>
      <c r="AH1046" s="80"/>
      <c r="AI1046" s="80"/>
      <c r="AJ1046" s="80"/>
      <c r="AK1046" s="80"/>
      <c r="AL1046" s="80"/>
      <c r="AM1046" s="80"/>
      <c r="AN1046" s="80"/>
      <c r="AO1046" s="80"/>
      <c r="AP1046" s="80"/>
      <c r="AQ1046" s="80"/>
      <c r="AR1046" s="80"/>
      <c r="AS1046" s="80"/>
      <c r="AT1046" s="80"/>
      <c r="AU1046" s="80"/>
      <c r="AV1046" s="80"/>
    </row>
    <row r="1047" spans="1:48" ht="12" customHeight="1" x14ac:dyDescent="0.25">
      <c r="A1047" s="80"/>
      <c r="B1047" s="80"/>
      <c r="C1047" s="80"/>
      <c r="D1047" s="80"/>
      <c r="E1047" s="80"/>
      <c r="F1047" s="80"/>
      <c r="G1047" s="80"/>
      <c r="H1047" s="80"/>
      <c r="I1047" s="80"/>
      <c r="J1047" s="80"/>
      <c r="K1047" s="80"/>
      <c r="L1047" s="80"/>
      <c r="M1047" s="80"/>
      <c r="N1047" s="80"/>
      <c r="O1047" s="80"/>
      <c r="P1047" s="80"/>
      <c r="Q1047" s="80"/>
      <c r="R1047" s="80"/>
      <c r="S1047" s="80"/>
      <c r="T1047" s="80"/>
      <c r="U1047" s="80"/>
      <c r="V1047" s="80"/>
      <c r="W1047" s="80"/>
      <c r="X1047" s="80"/>
      <c r="Y1047" s="80"/>
      <c r="Z1047" s="80"/>
      <c r="AA1047" s="80"/>
      <c r="AB1047" s="80"/>
      <c r="AC1047" s="80"/>
      <c r="AD1047" s="80"/>
      <c r="AE1047" s="80"/>
      <c r="AF1047" s="80"/>
      <c r="AG1047" s="80"/>
      <c r="AH1047" s="80"/>
      <c r="AI1047" s="80"/>
      <c r="AJ1047" s="80"/>
      <c r="AK1047" s="80"/>
      <c r="AL1047" s="80"/>
      <c r="AM1047" s="80"/>
      <c r="AN1047" s="80"/>
      <c r="AO1047" s="80"/>
      <c r="AP1047" s="80"/>
      <c r="AQ1047" s="80"/>
      <c r="AR1047" s="80"/>
      <c r="AS1047" s="80"/>
      <c r="AT1047" s="80"/>
      <c r="AU1047" s="80"/>
      <c r="AV1047" s="80"/>
    </row>
    <row r="1048" spans="1:48" ht="12" customHeight="1" x14ac:dyDescent="0.25">
      <c r="A1048" s="80"/>
      <c r="B1048" s="80"/>
      <c r="C1048" s="80"/>
      <c r="D1048" s="80"/>
      <c r="E1048" s="80"/>
      <c r="F1048" s="80"/>
      <c r="G1048" s="80"/>
      <c r="H1048" s="80"/>
      <c r="I1048" s="80"/>
      <c r="J1048" s="80"/>
      <c r="K1048" s="80"/>
      <c r="L1048" s="80"/>
      <c r="M1048" s="80"/>
      <c r="N1048" s="80"/>
      <c r="O1048" s="80"/>
      <c r="P1048" s="80"/>
      <c r="Q1048" s="80"/>
      <c r="R1048" s="80"/>
      <c r="S1048" s="80"/>
      <c r="T1048" s="80"/>
      <c r="U1048" s="80"/>
      <c r="V1048" s="80"/>
      <c r="W1048" s="80"/>
      <c r="X1048" s="80"/>
      <c r="Y1048" s="80"/>
      <c r="Z1048" s="80"/>
      <c r="AA1048" s="80"/>
      <c r="AB1048" s="80"/>
      <c r="AC1048" s="80"/>
      <c r="AD1048" s="80"/>
      <c r="AE1048" s="80"/>
      <c r="AF1048" s="80"/>
      <c r="AG1048" s="80"/>
      <c r="AH1048" s="80"/>
      <c r="AI1048" s="80"/>
      <c r="AJ1048" s="80"/>
      <c r="AK1048" s="80"/>
      <c r="AL1048" s="80"/>
      <c r="AM1048" s="80"/>
      <c r="AN1048" s="80"/>
      <c r="AO1048" s="80"/>
      <c r="AP1048" s="80"/>
      <c r="AQ1048" s="80"/>
      <c r="AR1048" s="80"/>
      <c r="AS1048" s="80"/>
      <c r="AT1048" s="80"/>
      <c r="AU1048" s="80"/>
      <c r="AV1048" s="80"/>
    </row>
    <row r="1049" spans="1:48" ht="12" customHeight="1" x14ac:dyDescent="0.25">
      <c r="A1049" s="80"/>
      <c r="B1049" s="80"/>
      <c r="C1049" s="80"/>
      <c r="D1049" s="80"/>
      <c r="E1049" s="80"/>
      <c r="F1049" s="80"/>
      <c r="G1049" s="80"/>
      <c r="H1049" s="80"/>
      <c r="I1049" s="80"/>
      <c r="J1049" s="80"/>
      <c r="K1049" s="80"/>
      <c r="L1049" s="80"/>
      <c r="M1049" s="80"/>
      <c r="N1049" s="80"/>
      <c r="O1049" s="80"/>
      <c r="P1049" s="80"/>
      <c r="Q1049" s="80"/>
      <c r="R1049" s="80"/>
      <c r="S1049" s="80"/>
      <c r="T1049" s="80"/>
      <c r="U1049" s="80"/>
      <c r="V1049" s="80"/>
      <c r="W1049" s="80"/>
      <c r="X1049" s="80"/>
      <c r="Y1049" s="80"/>
      <c r="Z1049" s="80"/>
      <c r="AA1049" s="80"/>
      <c r="AB1049" s="80"/>
      <c r="AC1049" s="80"/>
      <c r="AD1049" s="80"/>
      <c r="AE1049" s="80"/>
      <c r="AF1049" s="80"/>
      <c r="AG1049" s="80"/>
      <c r="AH1049" s="80"/>
      <c r="AI1049" s="80"/>
      <c r="AJ1049" s="80"/>
      <c r="AK1049" s="80"/>
      <c r="AL1049" s="80"/>
      <c r="AM1049" s="80"/>
      <c r="AN1049" s="80"/>
      <c r="AO1049" s="80"/>
      <c r="AP1049" s="80"/>
      <c r="AQ1049" s="80"/>
      <c r="AR1049" s="80"/>
      <c r="AS1049" s="80"/>
      <c r="AT1049" s="80"/>
      <c r="AU1049" s="80"/>
      <c r="AV1049" s="80"/>
    </row>
    <row r="1050" spans="1:48" ht="12" customHeight="1" x14ac:dyDescent="0.25">
      <c r="A1050" s="80"/>
      <c r="B1050" s="80"/>
      <c r="C1050" s="80"/>
      <c r="D1050" s="80"/>
      <c r="E1050" s="80"/>
      <c r="F1050" s="80"/>
      <c r="G1050" s="80"/>
      <c r="H1050" s="80"/>
      <c r="I1050" s="80"/>
      <c r="J1050" s="80"/>
      <c r="K1050" s="80"/>
      <c r="L1050" s="80"/>
      <c r="M1050" s="80"/>
      <c r="N1050" s="80"/>
      <c r="O1050" s="80"/>
      <c r="P1050" s="80"/>
      <c r="Q1050" s="80"/>
      <c r="R1050" s="80"/>
      <c r="S1050" s="80"/>
      <c r="T1050" s="80"/>
      <c r="U1050" s="80"/>
      <c r="V1050" s="80"/>
      <c r="W1050" s="80"/>
      <c r="X1050" s="80"/>
      <c r="Y1050" s="80"/>
      <c r="Z1050" s="80"/>
      <c r="AA1050" s="80"/>
      <c r="AB1050" s="80"/>
      <c r="AC1050" s="80"/>
      <c r="AD1050" s="80"/>
      <c r="AE1050" s="80"/>
      <c r="AF1050" s="80"/>
      <c r="AG1050" s="80"/>
      <c r="AH1050" s="80"/>
      <c r="AI1050" s="80"/>
      <c r="AJ1050" s="80"/>
      <c r="AK1050" s="80"/>
      <c r="AL1050" s="80"/>
      <c r="AM1050" s="80"/>
      <c r="AN1050" s="80"/>
      <c r="AO1050" s="80"/>
      <c r="AP1050" s="80"/>
      <c r="AQ1050" s="80"/>
      <c r="AR1050" s="80"/>
      <c r="AS1050" s="80"/>
      <c r="AT1050" s="80"/>
      <c r="AU1050" s="80"/>
      <c r="AV1050" s="80"/>
    </row>
    <row r="1051" spans="1:48" ht="12" customHeight="1" x14ac:dyDescent="0.25">
      <c r="A1051" s="80"/>
      <c r="B1051" s="80"/>
      <c r="C1051" s="80"/>
      <c r="D1051" s="80"/>
      <c r="E1051" s="80"/>
      <c r="F1051" s="80"/>
      <c r="G1051" s="80"/>
      <c r="H1051" s="80"/>
      <c r="I1051" s="80"/>
      <c r="J1051" s="80"/>
      <c r="K1051" s="80"/>
      <c r="L1051" s="80"/>
      <c r="M1051" s="80"/>
      <c r="N1051" s="80"/>
      <c r="O1051" s="80"/>
      <c r="P1051" s="80"/>
      <c r="Q1051" s="80"/>
      <c r="R1051" s="80"/>
      <c r="S1051" s="80"/>
      <c r="T1051" s="80"/>
      <c r="U1051" s="80"/>
      <c r="V1051" s="80"/>
      <c r="W1051" s="80"/>
      <c r="X1051" s="80"/>
      <c r="Y1051" s="80"/>
      <c r="Z1051" s="80"/>
      <c r="AA1051" s="80"/>
      <c r="AB1051" s="80"/>
      <c r="AC1051" s="80"/>
      <c r="AD1051" s="80"/>
      <c r="AE1051" s="80"/>
      <c r="AF1051" s="80"/>
      <c r="AG1051" s="80"/>
      <c r="AH1051" s="80"/>
      <c r="AI1051" s="80"/>
      <c r="AJ1051" s="80"/>
      <c r="AK1051" s="80"/>
      <c r="AL1051" s="80"/>
      <c r="AM1051" s="80"/>
      <c r="AN1051" s="80"/>
      <c r="AO1051" s="80"/>
      <c r="AP1051" s="80"/>
      <c r="AQ1051" s="80"/>
      <c r="AR1051" s="80"/>
      <c r="AS1051" s="80"/>
      <c r="AT1051" s="80"/>
      <c r="AU1051" s="80"/>
      <c r="AV1051" s="80"/>
    </row>
    <row r="1052" spans="1:48" ht="12" customHeight="1" x14ac:dyDescent="0.25">
      <c r="A1052" s="80"/>
      <c r="B1052" s="80"/>
      <c r="C1052" s="80"/>
      <c r="D1052" s="80"/>
      <c r="E1052" s="80"/>
      <c r="F1052" s="80"/>
      <c r="G1052" s="80"/>
      <c r="H1052" s="80"/>
      <c r="I1052" s="80"/>
      <c r="J1052" s="80"/>
      <c r="K1052" s="80"/>
      <c r="L1052" s="80"/>
      <c r="M1052" s="80"/>
      <c r="N1052" s="80"/>
      <c r="O1052" s="80"/>
      <c r="P1052" s="80"/>
      <c r="Q1052" s="80"/>
      <c r="R1052" s="80"/>
      <c r="S1052" s="80"/>
      <c r="T1052" s="80"/>
      <c r="U1052" s="80"/>
      <c r="V1052" s="80"/>
      <c r="W1052" s="80"/>
      <c r="X1052" s="80"/>
      <c r="Y1052" s="80"/>
      <c r="Z1052" s="80"/>
      <c r="AA1052" s="80"/>
      <c r="AB1052" s="80"/>
      <c r="AC1052" s="80"/>
      <c r="AD1052" s="80"/>
      <c r="AE1052" s="80"/>
      <c r="AF1052" s="80"/>
      <c r="AG1052" s="80"/>
      <c r="AH1052" s="80"/>
      <c r="AI1052" s="80"/>
      <c r="AJ1052" s="80"/>
      <c r="AK1052" s="80"/>
      <c r="AL1052" s="80"/>
      <c r="AM1052" s="80"/>
      <c r="AN1052" s="80"/>
      <c r="AO1052" s="80"/>
      <c r="AP1052" s="80"/>
      <c r="AQ1052" s="80"/>
      <c r="AR1052" s="80"/>
      <c r="AS1052" s="80"/>
      <c r="AT1052" s="80"/>
      <c r="AU1052" s="80"/>
      <c r="AV1052" s="80"/>
    </row>
    <row r="1053" spans="1:48" ht="12" customHeight="1" x14ac:dyDescent="0.25">
      <c r="A1053" s="80"/>
      <c r="B1053" s="80"/>
      <c r="C1053" s="80"/>
      <c r="D1053" s="80"/>
      <c r="E1053" s="80"/>
      <c r="F1053" s="80"/>
      <c r="G1053" s="80"/>
      <c r="H1053" s="80"/>
      <c r="I1053" s="80"/>
      <c r="J1053" s="80"/>
      <c r="K1053" s="80"/>
      <c r="L1053" s="80"/>
      <c r="M1053" s="80"/>
      <c r="N1053" s="80"/>
      <c r="O1053" s="80"/>
      <c r="P1053" s="80"/>
      <c r="Q1053" s="80"/>
      <c r="R1053" s="80"/>
      <c r="S1053" s="80"/>
      <c r="T1053" s="80"/>
      <c r="U1053" s="80"/>
      <c r="V1053" s="80"/>
      <c r="W1053" s="80"/>
      <c r="X1053" s="80"/>
      <c r="Y1053" s="80"/>
      <c r="Z1053" s="80"/>
      <c r="AA1053" s="80"/>
      <c r="AB1053" s="80"/>
      <c r="AC1053" s="80"/>
      <c r="AD1053" s="80"/>
      <c r="AE1053" s="80"/>
      <c r="AF1053" s="80"/>
      <c r="AG1053" s="80"/>
      <c r="AH1053" s="80"/>
      <c r="AI1053" s="80"/>
      <c r="AJ1053" s="80"/>
      <c r="AK1053" s="80"/>
      <c r="AL1053" s="80"/>
      <c r="AM1053" s="80"/>
      <c r="AN1053" s="80"/>
      <c r="AO1053" s="80"/>
      <c r="AP1053" s="80"/>
      <c r="AQ1053" s="80"/>
      <c r="AR1053" s="80"/>
      <c r="AS1053" s="80"/>
      <c r="AT1053" s="80"/>
      <c r="AU1053" s="80"/>
      <c r="AV1053" s="80"/>
    </row>
    <row r="1054" spans="1:48" ht="12" customHeight="1" x14ac:dyDescent="0.25">
      <c r="A1054" s="80"/>
      <c r="B1054" s="80"/>
      <c r="C1054" s="80"/>
      <c r="D1054" s="80"/>
      <c r="E1054" s="80"/>
      <c r="F1054" s="80"/>
      <c r="G1054" s="80"/>
      <c r="H1054" s="80"/>
      <c r="I1054" s="80"/>
      <c r="J1054" s="80"/>
      <c r="K1054" s="80"/>
      <c r="L1054" s="80"/>
      <c r="M1054" s="80"/>
      <c r="N1054" s="80"/>
      <c r="O1054" s="80"/>
      <c r="P1054" s="80"/>
      <c r="Q1054" s="80"/>
      <c r="R1054" s="80"/>
      <c r="S1054" s="80"/>
      <c r="T1054" s="80"/>
      <c r="U1054" s="80"/>
      <c r="V1054" s="80"/>
      <c r="W1054" s="80"/>
      <c r="X1054" s="80"/>
      <c r="Y1054" s="80"/>
      <c r="Z1054" s="80"/>
      <c r="AA1054" s="80"/>
      <c r="AB1054" s="80"/>
      <c r="AC1054" s="80"/>
      <c r="AD1054" s="80"/>
      <c r="AE1054" s="80"/>
      <c r="AF1054" s="80"/>
      <c r="AG1054" s="80"/>
      <c r="AH1054" s="80"/>
      <c r="AI1054" s="80"/>
      <c r="AJ1054" s="80"/>
      <c r="AK1054" s="80"/>
      <c r="AL1054" s="80"/>
      <c r="AM1054" s="80"/>
      <c r="AN1054" s="80"/>
      <c r="AO1054" s="80"/>
      <c r="AP1054" s="80"/>
      <c r="AQ1054" s="80"/>
      <c r="AR1054" s="80"/>
      <c r="AS1054" s="80"/>
      <c r="AT1054" s="80"/>
      <c r="AU1054" s="80"/>
      <c r="AV1054" s="80"/>
    </row>
    <row r="1055" spans="1:48" ht="12" customHeight="1" x14ac:dyDescent="0.25">
      <c r="A1055" s="80"/>
      <c r="B1055" s="80"/>
      <c r="C1055" s="80"/>
      <c r="D1055" s="80"/>
      <c r="E1055" s="80"/>
      <c r="F1055" s="80"/>
      <c r="G1055" s="80"/>
      <c r="H1055" s="80"/>
      <c r="I1055" s="80"/>
      <c r="J1055" s="80"/>
      <c r="K1055" s="80"/>
      <c r="L1055" s="80"/>
      <c r="M1055" s="80"/>
      <c r="N1055" s="80"/>
      <c r="O1055" s="80"/>
      <c r="P1055" s="80"/>
      <c r="Q1055" s="80"/>
      <c r="R1055" s="80"/>
      <c r="S1055" s="80"/>
      <c r="T1055" s="80"/>
      <c r="U1055" s="80"/>
      <c r="V1055" s="80"/>
      <c r="W1055" s="80"/>
      <c r="X1055" s="80"/>
      <c r="Y1055" s="80"/>
      <c r="Z1055" s="80"/>
      <c r="AA1055" s="80"/>
      <c r="AB1055" s="80"/>
      <c r="AC1055" s="80"/>
      <c r="AD1055" s="80"/>
      <c r="AE1055" s="80"/>
      <c r="AF1055" s="80"/>
      <c r="AG1055" s="80"/>
      <c r="AH1055" s="80"/>
      <c r="AI1055" s="80"/>
      <c r="AJ1055" s="80"/>
      <c r="AK1055" s="80"/>
      <c r="AL1055" s="80"/>
      <c r="AM1055" s="80"/>
      <c r="AN1055" s="80"/>
      <c r="AO1055" s="80"/>
      <c r="AP1055" s="80"/>
      <c r="AQ1055" s="80"/>
      <c r="AR1055" s="80"/>
      <c r="AS1055" s="80"/>
      <c r="AT1055" s="80"/>
      <c r="AU1055" s="80"/>
      <c r="AV1055" s="80"/>
    </row>
    <row r="1056" spans="1:48" ht="12" customHeight="1" x14ac:dyDescent="0.25">
      <c r="A1056" s="80"/>
      <c r="B1056" s="80"/>
      <c r="C1056" s="80"/>
      <c r="D1056" s="80"/>
      <c r="E1056" s="80"/>
      <c r="F1056" s="80"/>
      <c r="G1056" s="80"/>
      <c r="H1056" s="80"/>
      <c r="I1056" s="80"/>
      <c r="J1056" s="80"/>
      <c r="K1056" s="80"/>
      <c r="L1056" s="80"/>
      <c r="M1056" s="80"/>
      <c r="N1056" s="80"/>
      <c r="O1056" s="80"/>
      <c r="P1056" s="80"/>
      <c r="Q1056" s="80"/>
      <c r="R1056" s="80"/>
      <c r="S1056" s="80"/>
      <c r="T1056" s="80"/>
      <c r="U1056" s="80"/>
      <c r="V1056" s="80"/>
      <c r="W1056" s="80"/>
      <c r="X1056" s="80"/>
      <c r="Y1056" s="80"/>
      <c r="Z1056" s="80"/>
      <c r="AA1056" s="80"/>
      <c r="AB1056" s="80"/>
      <c r="AC1056" s="80"/>
      <c r="AD1056" s="80"/>
      <c r="AE1056" s="80"/>
      <c r="AF1056" s="80"/>
      <c r="AG1056" s="80"/>
      <c r="AH1056" s="80"/>
      <c r="AI1056" s="80"/>
      <c r="AJ1056" s="80"/>
      <c r="AK1056" s="80"/>
      <c r="AL1056" s="80"/>
      <c r="AM1056" s="80"/>
      <c r="AN1056" s="80"/>
      <c r="AO1056" s="80"/>
      <c r="AP1056" s="80"/>
      <c r="AQ1056" s="80"/>
      <c r="AR1056" s="80"/>
      <c r="AS1056" s="80"/>
      <c r="AT1056" s="80"/>
      <c r="AU1056" s="80"/>
      <c r="AV1056" s="80"/>
    </row>
    <row r="1057" spans="1:48" ht="12" customHeight="1" x14ac:dyDescent="0.25">
      <c r="A1057" s="80"/>
      <c r="B1057" s="80"/>
      <c r="C1057" s="80"/>
      <c r="D1057" s="80"/>
      <c r="E1057" s="80"/>
      <c r="F1057" s="80"/>
      <c r="G1057" s="80"/>
      <c r="H1057" s="80"/>
      <c r="I1057" s="80"/>
      <c r="J1057" s="80"/>
      <c r="K1057" s="80"/>
      <c r="L1057" s="80"/>
      <c r="M1057" s="80"/>
      <c r="N1057" s="80"/>
      <c r="O1057" s="80"/>
      <c r="P1057" s="80"/>
      <c r="Q1057" s="80"/>
      <c r="R1057" s="80"/>
      <c r="S1057" s="80"/>
      <c r="T1057" s="80"/>
      <c r="U1057" s="80"/>
      <c r="V1057" s="80"/>
      <c r="W1057" s="80"/>
      <c r="X1057" s="80"/>
      <c r="Y1057" s="80"/>
      <c r="Z1057" s="80"/>
      <c r="AA1057" s="80"/>
      <c r="AB1057" s="80"/>
      <c r="AC1057" s="80"/>
      <c r="AD1057" s="80"/>
      <c r="AE1057" s="80"/>
      <c r="AF1057" s="80"/>
      <c r="AG1057" s="80"/>
      <c r="AH1057" s="80"/>
      <c r="AI1057" s="80"/>
      <c r="AJ1057" s="80"/>
      <c r="AK1057" s="80"/>
      <c r="AL1057" s="80"/>
      <c r="AM1057" s="80"/>
      <c r="AN1057" s="80"/>
      <c r="AO1057" s="80"/>
      <c r="AP1057" s="80"/>
      <c r="AQ1057" s="80"/>
      <c r="AR1057" s="80"/>
      <c r="AS1057" s="80"/>
      <c r="AT1057" s="80"/>
      <c r="AU1057" s="80"/>
      <c r="AV1057" s="80"/>
    </row>
    <row r="1058" spans="1:48" ht="12" customHeight="1" x14ac:dyDescent="0.25">
      <c r="A1058" s="80"/>
      <c r="B1058" s="80"/>
      <c r="C1058" s="80"/>
      <c r="D1058" s="80"/>
      <c r="E1058" s="80"/>
      <c r="F1058" s="80"/>
      <c r="G1058" s="80"/>
      <c r="H1058" s="80"/>
      <c r="I1058" s="80"/>
      <c r="J1058" s="80"/>
      <c r="K1058" s="80"/>
      <c r="L1058" s="80"/>
      <c r="M1058" s="80"/>
      <c r="N1058" s="80"/>
      <c r="O1058" s="80"/>
      <c r="P1058" s="80"/>
      <c r="Q1058" s="80"/>
      <c r="R1058" s="80"/>
      <c r="S1058" s="80"/>
      <c r="T1058" s="80"/>
      <c r="U1058" s="80"/>
      <c r="V1058" s="80"/>
      <c r="W1058" s="80"/>
      <c r="X1058" s="80"/>
      <c r="Y1058" s="80"/>
      <c r="Z1058" s="80"/>
      <c r="AA1058" s="80"/>
      <c r="AB1058" s="80"/>
      <c r="AC1058" s="80"/>
      <c r="AD1058" s="80"/>
      <c r="AE1058" s="80"/>
      <c r="AF1058" s="80"/>
      <c r="AG1058" s="80"/>
      <c r="AH1058" s="80"/>
      <c r="AI1058" s="80"/>
      <c r="AJ1058" s="80"/>
      <c r="AK1058" s="80"/>
      <c r="AL1058" s="80"/>
      <c r="AM1058" s="80"/>
      <c r="AN1058" s="80"/>
      <c r="AO1058" s="80"/>
      <c r="AP1058" s="80"/>
      <c r="AQ1058" s="80"/>
      <c r="AR1058" s="80"/>
      <c r="AS1058" s="80"/>
      <c r="AT1058" s="80"/>
      <c r="AU1058" s="80"/>
      <c r="AV1058" s="80"/>
    </row>
    <row r="1059" spans="1:48" ht="12" customHeight="1" x14ac:dyDescent="0.25">
      <c r="A1059" s="80"/>
      <c r="B1059" s="80"/>
      <c r="C1059" s="80"/>
      <c r="D1059" s="80"/>
      <c r="E1059" s="80"/>
      <c r="F1059" s="80"/>
      <c r="G1059" s="80"/>
      <c r="H1059" s="80"/>
      <c r="I1059" s="80"/>
      <c r="J1059" s="80"/>
      <c r="K1059" s="80"/>
      <c r="L1059" s="80"/>
      <c r="M1059" s="80"/>
      <c r="N1059" s="80"/>
      <c r="O1059" s="80"/>
      <c r="P1059" s="80"/>
      <c r="Q1059" s="80"/>
      <c r="R1059" s="80"/>
      <c r="S1059" s="80"/>
      <c r="T1059" s="80"/>
      <c r="U1059" s="80"/>
      <c r="V1059" s="80"/>
      <c r="W1059" s="80"/>
      <c r="X1059" s="80"/>
      <c r="Y1059" s="80"/>
      <c r="Z1059" s="80"/>
      <c r="AA1059" s="80"/>
      <c r="AB1059" s="80"/>
      <c r="AC1059" s="80"/>
      <c r="AD1059" s="80"/>
      <c r="AE1059" s="80"/>
      <c r="AF1059" s="80"/>
      <c r="AG1059" s="80"/>
      <c r="AH1059" s="80"/>
      <c r="AI1059" s="80"/>
      <c r="AJ1059" s="80"/>
      <c r="AK1059" s="80"/>
      <c r="AL1059" s="80"/>
      <c r="AM1059" s="80"/>
      <c r="AN1059" s="80"/>
      <c r="AO1059" s="80"/>
      <c r="AP1059" s="80"/>
      <c r="AQ1059" s="80"/>
      <c r="AR1059" s="80"/>
      <c r="AS1059" s="80"/>
      <c r="AT1059" s="80"/>
      <c r="AU1059" s="80"/>
      <c r="AV1059" s="80"/>
    </row>
    <row r="1060" spans="1:48" ht="12" customHeight="1" x14ac:dyDescent="0.25">
      <c r="A1060" s="80"/>
      <c r="B1060" s="80"/>
      <c r="C1060" s="80"/>
      <c r="D1060" s="80"/>
      <c r="E1060" s="80"/>
      <c r="F1060" s="80"/>
      <c r="G1060" s="80"/>
      <c r="H1060" s="80"/>
      <c r="I1060" s="80"/>
      <c r="J1060" s="80"/>
      <c r="K1060" s="80"/>
      <c r="L1060" s="80"/>
      <c r="M1060" s="80"/>
      <c r="N1060" s="80"/>
      <c r="O1060" s="80"/>
      <c r="P1060" s="80"/>
      <c r="Q1060" s="80"/>
      <c r="R1060" s="80"/>
      <c r="S1060" s="80"/>
      <c r="T1060" s="80"/>
      <c r="U1060" s="80"/>
      <c r="V1060" s="80"/>
      <c r="W1060" s="80"/>
      <c r="X1060" s="80"/>
      <c r="Y1060" s="80"/>
      <c r="Z1060" s="80"/>
      <c r="AA1060" s="80"/>
      <c r="AB1060" s="80"/>
      <c r="AC1060" s="80"/>
      <c r="AD1060" s="80"/>
      <c r="AE1060" s="80"/>
      <c r="AF1060" s="80"/>
      <c r="AG1060" s="80"/>
      <c r="AH1060" s="80"/>
      <c r="AI1060" s="80"/>
      <c r="AJ1060" s="80"/>
      <c r="AK1060" s="80"/>
      <c r="AL1060" s="80"/>
      <c r="AM1060" s="80"/>
      <c r="AN1060" s="80"/>
      <c r="AO1060" s="80"/>
      <c r="AP1060" s="80"/>
      <c r="AQ1060" s="80"/>
      <c r="AR1060" s="80"/>
      <c r="AS1060" s="80"/>
      <c r="AT1060" s="80"/>
      <c r="AU1060" s="80"/>
      <c r="AV1060" s="80"/>
    </row>
    <row r="1061" spans="1:48" ht="12" customHeight="1" x14ac:dyDescent="0.25">
      <c r="A1061" s="80"/>
      <c r="B1061" s="80"/>
      <c r="C1061" s="80"/>
      <c r="D1061" s="80"/>
      <c r="E1061" s="80"/>
      <c r="F1061" s="80"/>
      <c r="G1061" s="80"/>
      <c r="H1061" s="80"/>
      <c r="I1061" s="80"/>
      <c r="J1061" s="80"/>
      <c r="K1061" s="80"/>
      <c r="L1061" s="80"/>
      <c r="M1061" s="80"/>
      <c r="N1061" s="80"/>
      <c r="O1061" s="80"/>
      <c r="P1061" s="80"/>
      <c r="Q1061" s="80"/>
      <c r="R1061" s="80"/>
      <c r="S1061" s="80"/>
      <c r="T1061" s="80"/>
      <c r="U1061" s="80"/>
      <c r="V1061" s="80"/>
      <c r="W1061" s="80"/>
      <c r="X1061" s="80"/>
      <c r="Y1061" s="80"/>
      <c r="Z1061" s="80"/>
      <c r="AA1061" s="80"/>
      <c r="AB1061" s="80"/>
      <c r="AC1061" s="80"/>
      <c r="AD1061" s="80"/>
      <c r="AE1061" s="80"/>
      <c r="AF1061" s="80"/>
      <c r="AG1061" s="80"/>
      <c r="AH1061" s="80"/>
      <c r="AI1061" s="80"/>
      <c r="AJ1061" s="80"/>
      <c r="AK1061" s="80"/>
      <c r="AL1061" s="80"/>
      <c r="AM1061" s="80"/>
      <c r="AN1061" s="80"/>
      <c r="AO1061" s="80"/>
      <c r="AP1061" s="80"/>
      <c r="AQ1061" s="80"/>
      <c r="AR1061" s="80"/>
      <c r="AS1061" s="80"/>
      <c r="AT1061" s="80"/>
      <c r="AU1061" s="80"/>
      <c r="AV1061" s="80"/>
    </row>
    <row r="1062" spans="1:48" ht="12" customHeight="1" x14ac:dyDescent="0.25">
      <c r="A1062" s="80"/>
      <c r="B1062" s="80"/>
      <c r="C1062" s="80"/>
      <c r="D1062" s="80"/>
      <c r="E1062" s="80"/>
      <c r="F1062" s="80"/>
      <c r="G1062" s="80"/>
      <c r="H1062" s="80"/>
      <c r="I1062" s="80"/>
      <c r="J1062" s="80"/>
      <c r="K1062" s="80"/>
      <c r="L1062" s="80"/>
      <c r="M1062" s="80"/>
      <c r="N1062" s="80"/>
      <c r="O1062" s="80"/>
      <c r="P1062" s="80"/>
      <c r="Q1062" s="80"/>
      <c r="R1062" s="80"/>
      <c r="S1062" s="80"/>
      <c r="T1062" s="80"/>
      <c r="U1062" s="80"/>
      <c r="V1062" s="80"/>
      <c r="W1062" s="80"/>
      <c r="X1062" s="80"/>
      <c r="Y1062" s="80"/>
      <c r="Z1062" s="80"/>
      <c r="AA1062" s="80"/>
      <c r="AB1062" s="80"/>
      <c r="AC1062" s="80"/>
      <c r="AD1062" s="80"/>
      <c r="AE1062" s="80"/>
      <c r="AF1062" s="80"/>
      <c r="AG1062" s="80"/>
      <c r="AH1062" s="80"/>
      <c r="AI1062" s="80"/>
      <c r="AJ1062" s="80"/>
      <c r="AK1062" s="80"/>
      <c r="AL1062" s="80"/>
      <c r="AM1062" s="80"/>
      <c r="AN1062" s="80"/>
      <c r="AO1062" s="80"/>
      <c r="AP1062" s="80"/>
      <c r="AQ1062" s="80"/>
      <c r="AR1062" s="80"/>
      <c r="AS1062" s="80"/>
      <c r="AT1062" s="80"/>
      <c r="AU1062" s="80"/>
      <c r="AV1062" s="80"/>
    </row>
    <row r="1063" spans="1:48" ht="12" customHeight="1" x14ac:dyDescent="0.25">
      <c r="A1063" s="80"/>
      <c r="B1063" s="80"/>
      <c r="C1063" s="80"/>
      <c r="D1063" s="80"/>
      <c r="E1063" s="80"/>
      <c r="F1063" s="80"/>
      <c r="G1063" s="80"/>
      <c r="H1063" s="80"/>
      <c r="I1063" s="80"/>
      <c r="J1063" s="80"/>
      <c r="K1063" s="80"/>
      <c r="L1063" s="80"/>
      <c r="M1063" s="80"/>
      <c r="N1063" s="80"/>
      <c r="O1063" s="80"/>
      <c r="P1063" s="80"/>
      <c r="Q1063" s="80"/>
      <c r="R1063" s="80"/>
      <c r="S1063" s="80"/>
      <c r="T1063" s="80"/>
      <c r="U1063" s="80"/>
      <c r="V1063" s="80"/>
      <c r="W1063" s="80"/>
      <c r="X1063" s="80"/>
      <c r="Y1063" s="80"/>
      <c r="Z1063" s="80"/>
      <c r="AA1063" s="80"/>
      <c r="AB1063" s="80"/>
      <c r="AC1063" s="80"/>
      <c r="AD1063" s="80"/>
      <c r="AE1063" s="80"/>
      <c r="AF1063" s="80"/>
      <c r="AG1063" s="80"/>
      <c r="AH1063" s="80"/>
      <c r="AI1063" s="80"/>
      <c r="AJ1063" s="80"/>
      <c r="AK1063" s="80"/>
      <c r="AL1063" s="80"/>
      <c r="AM1063" s="80"/>
      <c r="AN1063" s="80"/>
      <c r="AO1063" s="80"/>
      <c r="AP1063" s="80"/>
      <c r="AQ1063" s="80"/>
      <c r="AR1063" s="80"/>
      <c r="AS1063" s="80"/>
      <c r="AT1063" s="80"/>
      <c r="AU1063" s="80"/>
      <c r="AV1063" s="80"/>
    </row>
    <row r="1064" spans="1:48" ht="12" customHeight="1" x14ac:dyDescent="0.25">
      <c r="A1064" s="80"/>
      <c r="B1064" s="80"/>
      <c r="C1064" s="80"/>
      <c r="D1064" s="80"/>
      <c r="E1064" s="80"/>
      <c r="F1064" s="80"/>
      <c r="G1064" s="80"/>
      <c r="H1064" s="80"/>
      <c r="I1064" s="80"/>
      <c r="J1064" s="80"/>
      <c r="K1064" s="80"/>
      <c r="L1064" s="80"/>
      <c r="M1064" s="80"/>
      <c r="N1064" s="80"/>
      <c r="O1064" s="80"/>
      <c r="P1064" s="80"/>
      <c r="Q1064" s="80"/>
      <c r="R1064" s="80"/>
      <c r="S1064" s="80"/>
      <c r="T1064" s="80"/>
      <c r="U1064" s="80"/>
      <c r="V1064" s="80"/>
      <c r="W1064" s="80"/>
      <c r="X1064" s="80"/>
      <c r="Y1064" s="80"/>
      <c r="Z1064" s="80"/>
      <c r="AA1064" s="80"/>
      <c r="AB1064" s="80"/>
      <c r="AC1064" s="80"/>
      <c r="AD1064" s="80"/>
      <c r="AE1064" s="80"/>
      <c r="AF1064" s="80"/>
      <c r="AG1064" s="80"/>
      <c r="AH1064" s="80"/>
      <c r="AI1064" s="80"/>
      <c r="AJ1064" s="80"/>
      <c r="AK1064" s="80"/>
      <c r="AL1064" s="80"/>
      <c r="AM1064" s="80"/>
      <c r="AN1064" s="80"/>
      <c r="AO1064" s="80"/>
      <c r="AP1064" s="80"/>
      <c r="AQ1064" s="80"/>
      <c r="AR1064" s="80"/>
      <c r="AS1064" s="80"/>
      <c r="AT1064" s="80"/>
      <c r="AU1064" s="80"/>
      <c r="AV1064" s="80"/>
    </row>
    <row r="1065" spans="1:48" ht="12" customHeight="1" x14ac:dyDescent="0.25">
      <c r="A1065" s="80"/>
      <c r="B1065" s="80"/>
      <c r="C1065" s="80"/>
      <c r="D1065" s="80"/>
      <c r="E1065" s="80"/>
      <c r="F1065" s="80"/>
      <c r="G1065" s="80"/>
      <c r="H1065" s="80"/>
      <c r="I1065" s="80"/>
      <c r="J1065" s="80"/>
      <c r="K1065" s="80"/>
      <c r="L1065" s="80"/>
      <c r="M1065" s="80"/>
      <c r="N1065" s="80"/>
      <c r="O1065" s="80"/>
      <c r="P1065" s="80"/>
      <c r="Q1065" s="80"/>
      <c r="R1065" s="80"/>
      <c r="S1065" s="80"/>
      <c r="T1065" s="80"/>
      <c r="U1065" s="80"/>
      <c r="V1065" s="80"/>
      <c r="W1065" s="80"/>
      <c r="X1065" s="80"/>
      <c r="Y1065" s="80"/>
      <c r="Z1065" s="80"/>
      <c r="AA1065" s="80"/>
      <c r="AB1065" s="80"/>
      <c r="AC1065" s="80"/>
      <c r="AD1065" s="80"/>
      <c r="AE1065" s="80"/>
      <c r="AF1065" s="80"/>
      <c r="AG1065" s="80"/>
      <c r="AH1065" s="80"/>
      <c r="AI1065" s="80"/>
      <c r="AJ1065" s="80"/>
      <c r="AK1065" s="80"/>
      <c r="AL1065" s="80"/>
      <c r="AM1065" s="80"/>
      <c r="AN1065" s="80"/>
      <c r="AO1065" s="80"/>
      <c r="AP1065" s="80"/>
      <c r="AQ1065" s="80"/>
      <c r="AR1065" s="80"/>
      <c r="AS1065" s="80"/>
      <c r="AT1065" s="80"/>
      <c r="AU1065" s="80"/>
      <c r="AV1065" s="80"/>
    </row>
    <row r="1066" spans="1:48" ht="12" customHeight="1" x14ac:dyDescent="0.25">
      <c r="A1066" s="80"/>
      <c r="B1066" s="80"/>
      <c r="C1066" s="80"/>
      <c r="D1066" s="80"/>
      <c r="E1066" s="80"/>
      <c r="F1066" s="80"/>
      <c r="G1066" s="80"/>
      <c r="H1066" s="80"/>
      <c r="I1066" s="80"/>
      <c r="J1066" s="80"/>
      <c r="K1066" s="80"/>
      <c r="L1066" s="80"/>
      <c r="M1066" s="80"/>
      <c r="N1066" s="80"/>
      <c r="O1066" s="80"/>
      <c r="P1066" s="80"/>
      <c r="Q1066" s="80"/>
      <c r="R1066" s="80"/>
      <c r="S1066" s="80"/>
      <c r="T1066" s="80"/>
      <c r="U1066" s="80"/>
      <c r="V1066" s="80"/>
      <c r="W1066" s="80"/>
      <c r="X1066" s="80"/>
      <c r="Y1066" s="80"/>
      <c r="Z1066" s="80"/>
      <c r="AA1066" s="80"/>
      <c r="AB1066" s="80"/>
      <c r="AC1066" s="80"/>
      <c r="AD1066" s="80"/>
      <c r="AE1066" s="80"/>
      <c r="AF1066" s="80"/>
      <c r="AG1066" s="80"/>
      <c r="AH1066" s="80"/>
      <c r="AI1066" s="80"/>
      <c r="AJ1066" s="80"/>
      <c r="AK1066" s="80"/>
      <c r="AL1066" s="80"/>
      <c r="AM1066" s="80"/>
      <c r="AN1066" s="80"/>
      <c r="AO1066" s="80"/>
      <c r="AP1066" s="80"/>
      <c r="AQ1066" s="80"/>
      <c r="AR1066" s="80"/>
      <c r="AS1066" s="80"/>
      <c r="AT1066" s="80"/>
      <c r="AU1066" s="80"/>
      <c r="AV1066" s="80"/>
    </row>
    <row r="1067" spans="1:48" ht="12" customHeight="1" x14ac:dyDescent="0.25">
      <c r="A1067" s="80"/>
      <c r="B1067" s="80"/>
      <c r="C1067" s="80"/>
      <c r="D1067" s="80"/>
      <c r="E1067" s="80"/>
      <c r="F1067" s="80"/>
      <c r="G1067" s="80"/>
      <c r="H1067" s="80"/>
      <c r="I1067" s="80"/>
      <c r="J1067" s="80"/>
      <c r="K1067" s="80"/>
      <c r="L1067" s="80"/>
      <c r="M1067" s="80"/>
      <c r="N1067" s="80"/>
      <c r="O1067" s="80"/>
      <c r="P1067" s="80"/>
      <c r="Q1067" s="80"/>
      <c r="R1067" s="80"/>
      <c r="S1067" s="80"/>
      <c r="T1067" s="80"/>
      <c r="U1067" s="80"/>
      <c r="V1067" s="80"/>
      <c r="W1067" s="80"/>
      <c r="X1067" s="80"/>
      <c r="Y1067" s="80"/>
      <c r="Z1067" s="80"/>
      <c r="AA1067" s="80"/>
      <c r="AB1067" s="80"/>
      <c r="AC1067" s="80"/>
      <c r="AD1067" s="80"/>
      <c r="AE1067" s="80"/>
      <c r="AF1067" s="80"/>
      <c r="AG1067" s="80"/>
      <c r="AH1067" s="80"/>
      <c r="AI1067" s="80"/>
      <c r="AJ1067" s="80"/>
      <c r="AK1067" s="80"/>
      <c r="AL1067" s="80"/>
      <c r="AM1067" s="80"/>
      <c r="AN1067" s="80"/>
      <c r="AO1067" s="80"/>
      <c r="AP1067" s="80"/>
      <c r="AQ1067" s="80"/>
      <c r="AR1067" s="80"/>
      <c r="AS1067" s="80"/>
      <c r="AT1067" s="80"/>
      <c r="AU1067" s="80"/>
      <c r="AV1067" s="80"/>
    </row>
    <row r="1068" spans="1:48" ht="12" customHeight="1" x14ac:dyDescent="0.25">
      <c r="A1068" s="80"/>
      <c r="B1068" s="80"/>
      <c r="C1068" s="80"/>
      <c r="D1068" s="80"/>
      <c r="E1068" s="80"/>
      <c r="F1068" s="80"/>
      <c r="G1068" s="80"/>
      <c r="H1068" s="80"/>
      <c r="I1068" s="80"/>
      <c r="J1068" s="80"/>
      <c r="K1068" s="80"/>
      <c r="L1068" s="80"/>
      <c r="M1068" s="80"/>
      <c r="N1068" s="80"/>
      <c r="O1068" s="80"/>
      <c r="P1068" s="80"/>
      <c r="Q1068" s="80"/>
      <c r="R1068" s="80"/>
      <c r="S1068" s="80"/>
      <c r="T1068" s="80"/>
      <c r="U1068" s="80"/>
      <c r="V1068" s="80"/>
      <c r="W1068" s="80"/>
      <c r="X1068" s="80"/>
      <c r="Y1068" s="80"/>
      <c r="Z1068" s="80"/>
      <c r="AA1068" s="80"/>
      <c r="AB1068" s="80"/>
      <c r="AC1068" s="80"/>
      <c r="AD1068" s="80"/>
      <c r="AE1068" s="80"/>
      <c r="AF1068" s="80"/>
      <c r="AG1068" s="80"/>
      <c r="AH1068" s="80"/>
      <c r="AI1068" s="80"/>
      <c r="AJ1068" s="80"/>
      <c r="AK1068" s="80"/>
      <c r="AL1068" s="80"/>
      <c r="AM1068" s="80"/>
      <c r="AN1068" s="80"/>
      <c r="AO1068" s="80"/>
      <c r="AP1068" s="80"/>
      <c r="AQ1068" s="80"/>
      <c r="AR1068" s="80"/>
      <c r="AS1068" s="80"/>
      <c r="AT1068" s="80"/>
      <c r="AU1068" s="80"/>
      <c r="AV1068" s="80"/>
    </row>
    <row r="1069" spans="1:48" ht="12" customHeight="1" x14ac:dyDescent="0.25">
      <c r="A1069" s="80"/>
      <c r="B1069" s="80"/>
      <c r="C1069" s="80"/>
      <c r="D1069" s="80"/>
      <c r="E1069" s="80"/>
      <c r="F1069" s="80"/>
      <c r="G1069" s="80"/>
      <c r="H1069" s="80"/>
      <c r="I1069" s="80"/>
      <c r="J1069" s="80"/>
      <c r="K1069" s="80"/>
      <c r="L1069" s="80"/>
      <c r="M1069" s="80"/>
      <c r="N1069" s="80"/>
      <c r="O1069" s="80"/>
      <c r="P1069" s="80"/>
      <c r="Q1069" s="80"/>
      <c r="R1069" s="80"/>
      <c r="S1069" s="80"/>
      <c r="T1069" s="80"/>
      <c r="U1069" s="80"/>
      <c r="V1069" s="80"/>
      <c r="W1069" s="80"/>
      <c r="X1069" s="80"/>
      <c r="Y1069" s="80"/>
      <c r="Z1069" s="80"/>
      <c r="AA1069" s="80"/>
      <c r="AB1069" s="80"/>
      <c r="AC1069" s="80"/>
      <c r="AD1069" s="80"/>
      <c r="AE1069" s="80"/>
      <c r="AF1069" s="80"/>
      <c r="AG1069" s="80"/>
      <c r="AH1069" s="80"/>
      <c r="AI1069" s="80"/>
      <c r="AJ1069" s="80"/>
      <c r="AK1069" s="80"/>
      <c r="AL1069" s="80"/>
      <c r="AM1069" s="80"/>
      <c r="AN1069" s="80"/>
      <c r="AO1069" s="80"/>
      <c r="AP1069" s="80"/>
      <c r="AQ1069" s="80"/>
      <c r="AR1069" s="80"/>
      <c r="AS1069" s="80"/>
      <c r="AT1069" s="80"/>
      <c r="AU1069" s="80"/>
      <c r="AV1069" s="80"/>
    </row>
    <row r="1070" spans="1:48" ht="12" customHeight="1" x14ac:dyDescent="0.25">
      <c r="A1070" s="80"/>
      <c r="B1070" s="80"/>
      <c r="C1070" s="80"/>
      <c r="D1070" s="80"/>
      <c r="E1070" s="80"/>
      <c r="F1070" s="80"/>
      <c r="G1070" s="80"/>
      <c r="H1070" s="80"/>
      <c r="I1070" s="80"/>
      <c r="J1070" s="80"/>
      <c r="K1070" s="80"/>
      <c r="L1070" s="80"/>
      <c r="M1070" s="80"/>
      <c r="N1070" s="80"/>
      <c r="O1070" s="80"/>
      <c r="P1070" s="80"/>
      <c r="Q1070" s="80"/>
      <c r="R1070" s="80"/>
      <c r="S1070" s="80"/>
      <c r="T1070" s="80"/>
      <c r="U1070" s="80"/>
      <c r="V1070" s="80"/>
      <c r="W1070" s="80"/>
      <c r="X1070" s="80"/>
      <c r="Y1070" s="80"/>
      <c r="Z1070" s="80"/>
      <c r="AA1070" s="80"/>
      <c r="AB1070" s="80"/>
      <c r="AC1070" s="80"/>
      <c r="AD1070" s="80"/>
      <c r="AE1070" s="80"/>
      <c r="AF1070" s="80"/>
      <c r="AG1070" s="80"/>
      <c r="AH1070" s="80"/>
      <c r="AI1070" s="80"/>
      <c r="AJ1070" s="80"/>
      <c r="AK1070" s="80"/>
      <c r="AL1070" s="80"/>
      <c r="AM1070" s="80"/>
      <c r="AN1070" s="80"/>
      <c r="AO1070" s="80"/>
      <c r="AP1070" s="80"/>
      <c r="AQ1070" s="80"/>
      <c r="AR1070" s="80"/>
      <c r="AS1070" s="80"/>
      <c r="AT1070" s="80"/>
      <c r="AU1070" s="80"/>
      <c r="AV1070" s="80"/>
    </row>
    <row r="1071" spans="1:48" ht="12" customHeight="1" x14ac:dyDescent="0.25">
      <c r="A1071" s="80"/>
      <c r="B1071" s="80"/>
      <c r="C1071" s="80"/>
      <c r="D1071" s="80"/>
      <c r="E1071" s="80"/>
      <c r="F1071" s="80"/>
      <c r="G1071" s="80"/>
      <c r="H1071" s="80"/>
      <c r="I1071" s="80"/>
      <c r="J1071" s="80"/>
      <c r="K1071" s="80"/>
      <c r="L1071" s="80"/>
      <c r="M1071" s="80"/>
      <c r="N1071" s="80"/>
      <c r="O1071" s="80"/>
      <c r="P1071" s="80"/>
      <c r="Q1071" s="80"/>
      <c r="R1071" s="80"/>
      <c r="S1071" s="80"/>
      <c r="T1071" s="80"/>
      <c r="U1071" s="80"/>
      <c r="V1071" s="80"/>
      <c r="W1071" s="80"/>
      <c r="X1071" s="80"/>
      <c r="Y1071" s="80"/>
      <c r="Z1071" s="80"/>
      <c r="AA1071" s="80"/>
      <c r="AB1071" s="80"/>
      <c r="AC1071" s="80"/>
      <c r="AD1071" s="80"/>
      <c r="AE1071" s="80"/>
      <c r="AF1071" s="80"/>
      <c r="AG1071" s="80"/>
      <c r="AH1071" s="80"/>
      <c r="AI1071" s="80"/>
      <c r="AJ1071" s="80"/>
      <c r="AK1071" s="80"/>
      <c r="AL1071" s="80"/>
      <c r="AM1071" s="80"/>
      <c r="AN1071" s="80"/>
      <c r="AO1071" s="80"/>
      <c r="AP1071" s="80"/>
      <c r="AQ1071" s="80"/>
      <c r="AR1071" s="80"/>
      <c r="AS1071" s="80"/>
      <c r="AT1071" s="80"/>
      <c r="AU1071" s="80"/>
      <c r="AV1071" s="80"/>
    </row>
    <row r="1072" spans="1:48" ht="12" customHeight="1" x14ac:dyDescent="0.25">
      <c r="A1072" s="80"/>
      <c r="B1072" s="80"/>
      <c r="C1072" s="80"/>
      <c r="D1072" s="80"/>
      <c r="E1072" s="80"/>
      <c r="F1072" s="80"/>
      <c r="G1072" s="80"/>
      <c r="H1072" s="80"/>
      <c r="I1072" s="80"/>
      <c r="J1072" s="80"/>
      <c r="K1072" s="80"/>
      <c r="L1072" s="80"/>
      <c r="M1072" s="80"/>
      <c r="N1072" s="80"/>
      <c r="O1072" s="80"/>
      <c r="P1072" s="80"/>
      <c r="Q1072" s="80"/>
      <c r="R1072" s="80"/>
      <c r="S1072" s="80"/>
      <c r="T1072" s="80"/>
      <c r="U1072" s="80"/>
      <c r="V1072" s="80"/>
      <c r="W1072" s="80"/>
      <c r="X1072" s="80"/>
      <c r="Y1072" s="80"/>
      <c r="Z1072" s="80"/>
      <c r="AA1072" s="80"/>
      <c r="AB1072" s="80"/>
      <c r="AC1072" s="80"/>
      <c r="AD1072" s="80"/>
      <c r="AE1072" s="80"/>
      <c r="AF1072" s="80"/>
      <c r="AG1072" s="80"/>
      <c r="AH1072" s="80"/>
      <c r="AI1072" s="80"/>
      <c r="AJ1072" s="80"/>
      <c r="AK1072" s="80"/>
      <c r="AL1072" s="80"/>
      <c r="AM1072" s="80"/>
      <c r="AN1072" s="80"/>
      <c r="AO1072" s="80"/>
      <c r="AP1072" s="80"/>
      <c r="AQ1072" s="80"/>
      <c r="AR1072" s="80"/>
      <c r="AS1072" s="80"/>
      <c r="AT1072" s="80"/>
      <c r="AU1072" s="80"/>
      <c r="AV1072" s="80"/>
    </row>
    <row r="1073" spans="1:48" ht="12" customHeight="1" x14ac:dyDescent="0.25">
      <c r="A1073" s="80"/>
      <c r="B1073" s="80"/>
      <c r="C1073" s="80"/>
      <c r="D1073" s="80"/>
      <c r="E1073" s="80"/>
      <c r="F1073" s="80"/>
      <c r="G1073" s="80"/>
      <c r="H1073" s="80"/>
      <c r="I1073" s="80"/>
      <c r="J1073" s="80"/>
      <c r="K1073" s="80"/>
      <c r="L1073" s="80"/>
      <c r="M1073" s="80"/>
      <c r="N1073" s="80"/>
      <c r="O1073" s="80"/>
      <c r="P1073" s="80"/>
      <c r="Q1073" s="80"/>
      <c r="R1073" s="80"/>
      <c r="S1073" s="80"/>
      <c r="T1073" s="80"/>
      <c r="U1073" s="80"/>
      <c r="V1073" s="80"/>
      <c r="W1073" s="80"/>
      <c r="X1073" s="80"/>
      <c r="Y1073" s="80"/>
      <c r="Z1073" s="80"/>
      <c r="AA1073" s="80"/>
      <c r="AB1073" s="80"/>
      <c r="AC1073" s="80"/>
      <c r="AD1073" s="80"/>
      <c r="AE1073" s="80"/>
      <c r="AF1073" s="80"/>
      <c r="AG1073" s="80"/>
      <c r="AH1073" s="80"/>
      <c r="AI1073" s="80"/>
      <c r="AJ1073" s="80"/>
      <c r="AK1073" s="80"/>
      <c r="AL1073" s="80"/>
      <c r="AM1073" s="80"/>
      <c r="AN1073" s="80"/>
      <c r="AO1073" s="80"/>
      <c r="AP1073" s="80"/>
      <c r="AQ1073" s="80"/>
      <c r="AR1073" s="80"/>
      <c r="AS1073" s="80"/>
      <c r="AT1073" s="80"/>
      <c r="AU1073" s="80"/>
      <c r="AV1073" s="80"/>
    </row>
    <row r="1074" spans="1:48" ht="12" customHeight="1" x14ac:dyDescent="0.25">
      <c r="A1074" s="80"/>
      <c r="B1074" s="80"/>
      <c r="C1074" s="80"/>
      <c r="D1074" s="80"/>
      <c r="E1074" s="80"/>
      <c r="F1074" s="80"/>
      <c r="G1074" s="80"/>
      <c r="H1074" s="80"/>
      <c r="I1074" s="80"/>
      <c r="J1074" s="80"/>
      <c r="K1074" s="80"/>
      <c r="L1074" s="80"/>
      <c r="M1074" s="80"/>
      <c r="N1074" s="80"/>
      <c r="O1074" s="80"/>
      <c r="P1074" s="80"/>
      <c r="Q1074" s="80"/>
      <c r="R1074" s="80"/>
      <c r="S1074" s="80"/>
      <c r="T1074" s="80"/>
      <c r="U1074" s="80"/>
      <c r="V1074" s="80"/>
      <c r="W1074" s="80"/>
      <c r="X1074" s="80"/>
      <c r="Y1074" s="80"/>
      <c r="Z1074" s="80"/>
      <c r="AA1074" s="80"/>
      <c r="AB1074" s="80"/>
      <c r="AC1074" s="80"/>
      <c r="AD1074" s="80"/>
      <c r="AE1074" s="80"/>
      <c r="AF1074" s="80"/>
      <c r="AG1074" s="80"/>
      <c r="AH1074" s="80"/>
      <c r="AI1074" s="80"/>
      <c r="AJ1074" s="80"/>
      <c r="AK1074" s="80"/>
      <c r="AL1074" s="80"/>
      <c r="AM1074" s="80"/>
      <c r="AN1074" s="80"/>
      <c r="AO1074" s="80"/>
      <c r="AP1074" s="80"/>
      <c r="AQ1074" s="80"/>
      <c r="AR1074" s="80"/>
      <c r="AS1074" s="80"/>
      <c r="AT1074" s="80"/>
      <c r="AU1074" s="80"/>
      <c r="AV1074" s="80"/>
    </row>
    <row r="1075" spans="1:48" ht="12" customHeight="1" x14ac:dyDescent="0.25">
      <c r="A1075" s="80"/>
      <c r="B1075" s="80"/>
      <c r="C1075" s="80"/>
      <c r="D1075" s="80"/>
      <c r="E1075" s="80"/>
      <c r="F1075" s="80"/>
      <c r="G1075" s="80"/>
      <c r="H1075" s="80"/>
      <c r="I1075" s="80"/>
      <c r="J1075" s="80"/>
      <c r="K1075" s="80"/>
      <c r="L1075" s="80"/>
      <c r="M1075" s="80"/>
      <c r="N1075" s="80"/>
      <c r="O1075" s="80"/>
      <c r="P1075" s="80"/>
      <c r="Q1075" s="80"/>
      <c r="R1075" s="80"/>
      <c r="S1075" s="80"/>
      <c r="T1075" s="80"/>
      <c r="U1075" s="80"/>
      <c r="V1075" s="80"/>
      <c r="W1075" s="80"/>
      <c r="X1075" s="80"/>
      <c r="Y1075" s="80"/>
      <c r="Z1075" s="80"/>
      <c r="AA1075" s="80"/>
      <c r="AB1075" s="80"/>
      <c r="AC1075" s="80"/>
      <c r="AD1075" s="80"/>
      <c r="AE1075" s="80"/>
      <c r="AF1075" s="80"/>
      <c r="AG1075" s="80"/>
      <c r="AH1075" s="80"/>
      <c r="AI1075" s="80"/>
      <c r="AJ1075" s="80"/>
      <c r="AK1075" s="80"/>
      <c r="AL1075" s="80"/>
      <c r="AM1075" s="80"/>
      <c r="AN1075" s="80"/>
      <c r="AO1075" s="80"/>
      <c r="AP1075" s="80"/>
      <c r="AQ1075" s="80"/>
      <c r="AR1075" s="80"/>
      <c r="AS1075" s="80"/>
      <c r="AT1075" s="80"/>
      <c r="AU1075" s="80"/>
      <c r="AV1075" s="80"/>
    </row>
    <row r="1076" spans="1:48" ht="12" customHeight="1" x14ac:dyDescent="0.25">
      <c r="A1076" s="80"/>
      <c r="B1076" s="80"/>
      <c r="C1076" s="80"/>
      <c r="D1076" s="80"/>
      <c r="E1076" s="80"/>
      <c r="F1076" s="80"/>
      <c r="G1076" s="80"/>
      <c r="H1076" s="80"/>
      <c r="I1076" s="80"/>
      <c r="J1076" s="80"/>
      <c r="K1076" s="80"/>
      <c r="L1076" s="80"/>
      <c r="M1076" s="80"/>
      <c r="N1076" s="80"/>
      <c r="O1076" s="80"/>
      <c r="P1076" s="80"/>
      <c r="Q1076" s="80"/>
      <c r="R1076" s="80"/>
      <c r="S1076" s="80"/>
      <c r="T1076" s="80"/>
      <c r="U1076" s="80"/>
      <c r="V1076" s="80"/>
      <c r="W1076" s="80"/>
      <c r="X1076" s="80"/>
      <c r="Y1076" s="80"/>
      <c r="Z1076" s="80"/>
      <c r="AA1076" s="80"/>
      <c r="AB1076" s="80"/>
      <c r="AC1076" s="80"/>
      <c r="AD1076" s="80"/>
      <c r="AE1076" s="80"/>
      <c r="AF1076" s="80"/>
      <c r="AG1076" s="80"/>
      <c r="AH1076" s="80"/>
      <c r="AI1076" s="80"/>
      <c r="AJ1076" s="80"/>
      <c r="AK1076" s="80"/>
      <c r="AL1076" s="80"/>
      <c r="AM1076" s="80"/>
      <c r="AN1076" s="80"/>
      <c r="AO1076" s="80"/>
      <c r="AP1076" s="80"/>
      <c r="AQ1076" s="80"/>
      <c r="AR1076" s="80"/>
      <c r="AS1076" s="80"/>
      <c r="AT1076" s="80"/>
      <c r="AU1076" s="80"/>
      <c r="AV1076" s="80"/>
    </row>
    <row r="1077" spans="1:48" ht="12" customHeight="1" x14ac:dyDescent="0.25">
      <c r="A1077" s="80"/>
      <c r="B1077" s="80"/>
      <c r="C1077" s="80"/>
      <c r="D1077" s="80"/>
      <c r="E1077" s="80"/>
      <c r="F1077" s="80"/>
      <c r="G1077" s="80"/>
      <c r="H1077" s="80"/>
      <c r="I1077" s="80"/>
      <c r="J1077" s="80"/>
      <c r="K1077" s="80"/>
      <c r="L1077" s="80"/>
      <c r="M1077" s="80"/>
      <c r="N1077" s="80"/>
      <c r="O1077" s="80"/>
      <c r="P1077" s="80"/>
      <c r="Q1077" s="80"/>
      <c r="R1077" s="80"/>
      <c r="S1077" s="80"/>
      <c r="T1077" s="80"/>
      <c r="U1077" s="80"/>
      <c r="V1077" s="80"/>
      <c r="W1077" s="80"/>
      <c r="X1077" s="80"/>
      <c r="Y1077" s="80"/>
      <c r="Z1077" s="80"/>
      <c r="AA1077" s="80"/>
      <c r="AB1077" s="80"/>
      <c r="AC1077" s="80"/>
      <c r="AD1077" s="80"/>
      <c r="AE1077" s="80"/>
      <c r="AF1077" s="80"/>
      <c r="AG1077" s="80"/>
      <c r="AH1077" s="80"/>
      <c r="AI1077" s="80"/>
      <c r="AJ1077" s="80"/>
      <c r="AK1077" s="80"/>
      <c r="AL1077" s="80"/>
      <c r="AM1077" s="80"/>
      <c r="AN1077" s="80"/>
      <c r="AO1077" s="80"/>
      <c r="AP1077" s="80"/>
      <c r="AQ1077" s="80"/>
      <c r="AR1077" s="80"/>
      <c r="AS1077" s="80"/>
      <c r="AT1077" s="80"/>
      <c r="AU1077" s="80"/>
      <c r="AV1077" s="80"/>
    </row>
    <row r="1078" spans="1:48" ht="12" customHeight="1" x14ac:dyDescent="0.25">
      <c r="A1078" s="80"/>
      <c r="B1078" s="80"/>
      <c r="C1078" s="80"/>
      <c r="D1078" s="80"/>
      <c r="E1078" s="80"/>
      <c r="F1078" s="80"/>
      <c r="G1078" s="80"/>
      <c r="H1078" s="80"/>
      <c r="I1078" s="80"/>
      <c r="J1078" s="80"/>
      <c r="K1078" s="80"/>
      <c r="L1078" s="80"/>
      <c r="M1078" s="80"/>
      <c r="N1078" s="80"/>
      <c r="O1078" s="80"/>
      <c r="P1078" s="80"/>
      <c r="Q1078" s="80"/>
      <c r="R1078" s="80"/>
      <c r="S1078" s="80"/>
      <c r="T1078" s="80"/>
      <c r="U1078" s="80"/>
      <c r="V1078" s="80"/>
      <c r="W1078" s="80"/>
      <c r="X1078" s="80"/>
      <c r="Y1078" s="80"/>
      <c r="Z1078" s="80"/>
      <c r="AA1078" s="80"/>
      <c r="AB1078" s="80"/>
      <c r="AC1078" s="80"/>
      <c r="AD1078" s="80"/>
      <c r="AE1078" s="80"/>
      <c r="AF1078" s="80"/>
      <c r="AG1078" s="80"/>
      <c r="AH1078" s="80"/>
      <c r="AI1078" s="80"/>
      <c r="AJ1078" s="80"/>
      <c r="AK1078" s="80"/>
      <c r="AL1078" s="80"/>
      <c r="AM1078" s="80"/>
      <c r="AN1078" s="80"/>
      <c r="AO1078" s="80"/>
      <c r="AP1078" s="80"/>
      <c r="AQ1078" s="80"/>
      <c r="AR1078" s="80"/>
      <c r="AS1078" s="80"/>
      <c r="AT1078" s="80"/>
      <c r="AU1078" s="80"/>
      <c r="AV1078" s="80"/>
    </row>
    <row r="1079" spans="1:48" ht="12" customHeight="1" x14ac:dyDescent="0.25">
      <c r="A1079" s="80"/>
      <c r="B1079" s="80"/>
      <c r="C1079" s="80"/>
      <c r="D1079" s="80"/>
      <c r="E1079" s="80"/>
      <c r="F1079" s="80"/>
      <c r="G1079" s="80"/>
      <c r="H1079" s="80"/>
      <c r="I1079" s="80"/>
      <c r="J1079" s="80"/>
      <c r="K1079" s="80"/>
      <c r="L1079" s="80"/>
      <c r="M1079" s="80"/>
      <c r="N1079" s="80"/>
      <c r="O1079" s="80"/>
      <c r="P1079" s="80"/>
      <c r="Q1079" s="80"/>
      <c r="R1079" s="80"/>
      <c r="S1079" s="80"/>
      <c r="T1079" s="80"/>
      <c r="U1079" s="80"/>
      <c r="V1079" s="80"/>
      <c r="W1079" s="80"/>
      <c r="X1079" s="80"/>
      <c r="Y1079" s="80"/>
      <c r="Z1079" s="80"/>
      <c r="AA1079" s="80"/>
      <c r="AB1079" s="80"/>
      <c r="AC1079" s="80"/>
      <c r="AD1079" s="80"/>
      <c r="AE1079" s="80"/>
      <c r="AF1079" s="80"/>
      <c r="AG1079" s="80"/>
      <c r="AH1079" s="80"/>
      <c r="AI1079" s="80"/>
      <c r="AJ1079" s="80"/>
      <c r="AK1079" s="80"/>
      <c r="AL1079" s="80"/>
      <c r="AM1079" s="80"/>
      <c r="AN1079" s="80"/>
      <c r="AO1079" s="80"/>
      <c r="AP1079" s="80"/>
      <c r="AQ1079" s="80"/>
      <c r="AR1079" s="80"/>
      <c r="AS1079" s="80"/>
      <c r="AT1079" s="80"/>
      <c r="AU1079" s="80"/>
      <c r="AV1079" s="80"/>
    </row>
    <row r="1080" spans="1:48" ht="12" customHeight="1" x14ac:dyDescent="0.25">
      <c r="A1080" s="80"/>
      <c r="B1080" s="80"/>
      <c r="C1080" s="80"/>
      <c r="D1080" s="80"/>
      <c r="E1080" s="80"/>
      <c r="F1080" s="80"/>
      <c r="G1080" s="80"/>
      <c r="H1080" s="80"/>
      <c r="I1080" s="80"/>
      <c r="J1080" s="80"/>
      <c r="K1080" s="80"/>
      <c r="L1080" s="80"/>
      <c r="M1080" s="80"/>
      <c r="N1080" s="80"/>
      <c r="O1080" s="80"/>
      <c r="P1080" s="80"/>
      <c r="Q1080" s="80"/>
      <c r="R1080" s="80"/>
      <c r="S1080" s="80"/>
      <c r="T1080" s="80"/>
      <c r="U1080" s="80"/>
      <c r="V1080" s="80"/>
      <c r="W1080" s="80"/>
      <c r="X1080" s="80"/>
      <c r="Y1080" s="80"/>
      <c r="Z1080" s="80"/>
      <c r="AA1080" s="80"/>
      <c r="AB1080" s="80"/>
      <c r="AC1080" s="80"/>
      <c r="AD1080" s="80"/>
      <c r="AE1080" s="80"/>
      <c r="AF1080" s="80"/>
      <c r="AG1080" s="80"/>
      <c r="AH1080" s="80"/>
      <c r="AI1080" s="80"/>
      <c r="AJ1080" s="80"/>
      <c r="AK1080" s="80"/>
      <c r="AL1080" s="80"/>
      <c r="AM1080" s="80"/>
      <c r="AN1080" s="80"/>
      <c r="AO1080" s="80"/>
      <c r="AP1080" s="80"/>
      <c r="AQ1080" s="80"/>
      <c r="AR1080" s="80"/>
      <c r="AS1080" s="80"/>
      <c r="AT1080" s="80"/>
      <c r="AU1080" s="80"/>
      <c r="AV1080" s="80"/>
    </row>
    <row r="1081" spans="1:48" ht="12" customHeight="1" x14ac:dyDescent="0.25">
      <c r="A1081" s="80"/>
      <c r="B1081" s="80"/>
      <c r="C1081" s="80"/>
      <c r="D1081" s="80"/>
      <c r="E1081" s="80"/>
      <c r="F1081" s="80"/>
      <c r="G1081" s="80"/>
      <c r="H1081" s="80"/>
      <c r="I1081" s="80"/>
      <c r="J1081" s="80"/>
      <c r="K1081" s="80"/>
      <c r="L1081" s="80"/>
      <c r="M1081" s="80"/>
      <c r="N1081" s="80"/>
      <c r="O1081" s="80"/>
      <c r="P1081" s="80"/>
      <c r="Q1081" s="80"/>
      <c r="R1081" s="80"/>
      <c r="S1081" s="80"/>
      <c r="T1081" s="80"/>
      <c r="U1081" s="80"/>
      <c r="V1081" s="80"/>
      <c r="W1081" s="80"/>
      <c r="X1081" s="80"/>
      <c r="Y1081" s="80"/>
      <c r="Z1081" s="80"/>
      <c r="AA1081" s="80"/>
      <c r="AB1081" s="80"/>
      <c r="AC1081" s="80"/>
      <c r="AD1081" s="80"/>
      <c r="AE1081" s="80"/>
      <c r="AF1081" s="80"/>
      <c r="AG1081" s="80"/>
      <c r="AH1081" s="80"/>
      <c r="AI1081" s="80"/>
      <c r="AJ1081" s="80"/>
      <c r="AK1081" s="80"/>
      <c r="AL1081" s="80"/>
      <c r="AM1081" s="80"/>
      <c r="AN1081" s="80"/>
      <c r="AO1081" s="80"/>
      <c r="AP1081" s="80"/>
      <c r="AQ1081" s="80"/>
      <c r="AR1081" s="80"/>
      <c r="AS1081" s="80"/>
      <c r="AT1081" s="80"/>
      <c r="AU1081" s="80"/>
      <c r="AV1081" s="80"/>
    </row>
    <row r="1082" spans="1:48" ht="12" customHeight="1" x14ac:dyDescent="0.25">
      <c r="A1082" s="80"/>
      <c r="B1082" s="80"/>
      <c r="C1082" s="80"/>
      <c r="D1082" s="80"/>
      <c r="E1082" s="80"/>
      <c r="F1082" s="80"/>
      <c r="G1082" s="80"/>
      <c r="H1082" s="80"/>
      <c r="I1082" s="80"/>
      <c r="J1082" s="80"/>
      <c r="K1082" s="80"/>
      <c r="L1082" s="80"/>
      <c r="M1082" s="80"/>
      <c r="N1082" s="80"/>
      <c r="O1082" s="80"/>
      <c r="P1082" s="80"/>
      <c r="Q1082" s="80"/>
      <c r="R1082" s="80"/>
      <c r="S1082" s="80"/>
      <c r="T1082" s="80"/>
      <c r="U1082" s="80"/>
      <c r="V1082" s="80"/>
      <c r="W1082" s="80"/>
      <c r="X1082" s="80"/>
      <c r="Y1082" s="80"/>
      <c r="Z1082" s="80"/>
      <c r="AA1082" s="80"/>
      <c r="AB1082" s="80"/>
      <c r="AC1082" s="80"/>
      <c r="AD1082" s="80"/>
      <c r="AE1082" s="80"/>
      <c r="AF1082" s="80"/>
      <c r="AG1082" s="80"/>
      <c r="AH1082" s="80"/>
      <c r="AI1082" s="80"/>
      <c r="AJ1082" s="80"/>
      <c r="AK1082" s="80"/>
      <c r="AL1082" s="80"/>
      <c r="AM1082" s="80"/>
      <c r="AN1082" s="80"/>
      <c r="AO1082" s="80"/>
      <c r="AP1082" s="80"/>
      <c r="AQ1082" s="80"/>
      <c r="AR1082" s="80"/>
      <c r="AS1082" s="80"/>
      <c r="AT1082" s="80"/>
      <c r="AU1082" s="80"/>
      <c r="AV1082" s="80"/>
    </row>
    <row r="1083" spans="1:48" ht="12" customHeight="1" x14ac:dyDescent="0.25">
      <c r="A1083" s="80"/>
      <c r="B1083" s="80"/>
      <c r="C1083" s="80"/>
      <c r="D1083" s="80"/>
      <c r="E1083" s="80"/>
      <c r="F1083" s="80"/>
      <c r="G1083" s="80"/>
      <c r="H1083" s="80"/>
      <c r="I1083" s="80"/>
      <c r="J1083" s="80"/>
      <c r="K1083" s="80"/>
      <c r="L1083" s="80"/>
      <c r="M1083" s="80"/>
      <c r="N1083" s="80"/>
      <c r="O1083" s="80"/>
      <c r="P1083" s="80"/>
      <c r="Q1083" s="80"/>
      <c r="R1083" s="80"/>
      <c r="S1083" s="80"/>
      <c r="T1083" s="80"/>
      <c r="U1083" s="80"/>
      <c r="V1083" s="80"/>
      <c r="W1083" s="80"/>
      <c r="X1083" s="80"/>
      <c r="Y1083" s="80"/>
      <c r="Z1083" s="80"/>
      <c r="AA1083" s="80"/>
      <c r="AB1083" s="80"/>
      <c r="AC1083" s="80"/>
      <c r="AD1083" s="80"/>
      <c r="AE1083" s="80"/>
      <c r="AF1083" s="80"/>
      <c r="AG1083" s="80"/>
      <c r="AH1083" s="80"/>
      <c r="AI1083" s="80"/>
      <c r="AJ1083" s="80"/>
      <c r="AK1083" s="80"/>
      <c r="AL1083" s="80"/>
      <c r="AM1083" s="80"/>
      <c r="AN1083" s="80"/>
      <c r="AO1083" s="80"/>
      <c r="AP1083" s="80"/>
      <c r="AQ1083" s="80"/>
      <c r="AR1083" s="80"/>
      <c r="AS1083" s="80"/>
      <c r="AT1083" s="80"/>
      <c r="AU1083" s="80"/>
      <c r="AV1083" s="80"/>
    </row>
    <row r="1084" spans="1:48" ht="12" customHeight="1" x14ac:dyDescent="0.25">
      <c r="A1084" s="80"/>
      <c r="B1084" s="80"/>
      <c r="C1084" s="80"/>
      <c r="D1084" s="80"/>
      <c r="E1084" s="80"/>
      <c r="F1084" s="80"/>
      <c r="G1084" s="80"/>
      <c r="H1084" s="80"/>
      <c r="I1084" s="80"/>
      <c r="J1084" s="80"/>
      <c r="K1084" s="80"/>
      <c r="L1084" s="80"/>
      <c r="M1084" s="80"/>
      <c r="N1084" s="80"/>
      <c r="O1084" s="80"/>
      <c r="P1084" s="80"/>
      <c r="Q1084" s="80"/>
      <c r="R1084" s="80"/>
      <c r="S1084" s="80"/>
      <c r="T1084" s="80"/>
      <c r="U1084" s="80"/>
      <c r="V1084" s="80"/>
      <c r="W1084" s="80"/>
      <c r="X1084" s="80"/>
      <c r="Y1084" s="80"/>
      <c r="Z1084" s="80"/>
      <c r="AA1084" s="80"/>
      <c r="AB1084" s="80"/>
      <c r="AC1084" s="80"/>
      <c r="AD1084" s="80"/>
      <c r="AE1084" s="80"/>
      <c r="AF1084" s="80"/>
      <c r="AG1084" s="80"/>
      <c r="AH1084" s="80"/>
      <c r="AI1084" s="80"/>
      <c r="AJ1084" s="80"/>
      <c r="AK1084" s="80"/>
      <c r="AL1084" s="80"/>
      <c r="AM1084" s="80"/>
      <c r="AN1084" s="80"/>
      <c r="AO1084" s="80"/>
      <c r="AP1084" s="80"/>
      <c r="AQ1084" s="80"/>
      <c r="AR1084" s="80"/>
      <c r="AS1084" s="80"/>
      <c r="AT1084" s="80"/>
      <c r="AU1084" s="80"/>
      <c r="AV1084" s="80"/>
    </row>
    <row r="1085" spans="1:48" ht="12" customHeight="1" x14ac:dyDescent="0.25">
      <c r="A1085" s="80"/>
      <c r="B1085" s="80"/>
      <c r="C1085" s="80"/>
      <c r="D1085" s="80"/>
      <c r="E1085" s="80"/>
      <c r="F1085" s="80"/>
      <c r="G1085" s="80"/>
      <c r="H1085" s="80"/>
      <c r="I1085" s="80"/>
      <c r="J1085" s="80"/>
      <c r="K1085" s="80"/>
      <c r="L1085" s="80"/>
      <c r="M1085" s="80"/>
      <c r="N1085" s="80"/>
      <c r="O1085" s="80"/>
      <c r="P1085" s="80"/>
      <c r="Q1085" s="80"/>
      <c r="R1085" s="80"/>
      <c r="S1085" s="80"/>
      <c r="T1085" s="80"/>
      <c r="U1085" s="80"/>
      <c r="V1085" s="80"/>
      <c r="W1085" s="80"/>
      <c r="X1085" s="80"/>
      <c r="Y1085" s="80"/>
      <c r="Z1085" s="80"/>
      <c r="AA1085" s="80"/>
      <c r="AB1085" s="80"/>
      <c r="AC1085" s="80"/>
      <c r="AD1085" s="80"/>
      <c r="AE1085" s="80"/>
      <c r="AF1085" s="80"/>
      <c r="AG1085" s="80"/>
      <c r="AH1085" s="80"/>
      <c r="AI1085" s="80"/>
      <c r="AJ1085" s="80"/>
      <c r="AK1085" s="80"/>
      <c r="AL1085" s="80"/>
      <c r="AM1085" s="80"/>
      <c r="AN1085" s="80"/>
      <c r="AO1085" s="80"/>
      <c r="AP1085" s="80"/>
      <c r="AQ1085" s="80"/>
      <c r="AR1085" s="80"/>
      <c r="AS1085" s="80"/>
      <c r="AT1085" s="80"/>
      <c r="AU1085" s="80"/>
      <c r="AV1085" s="80"/>
    </row>
    <row r="1086" spans="1:48" ht="12" customHeight="1" x14ac:dyDescent="0.25">
      <c r="A1086" s="80"/>
      <c r="B1086" s="80"/>
      <c r="C1086" s="80"/>
      <c r="D1086" s="80"/>
      <c r="E1086" s="80"/>
      <c r="F1086" s="80"/>
      <c r="G1086" s="80"/>
      <c r="H1086" s="80"/>
      <c r="I1086" s="80"/>
      <c r="J1086" s="80"/>
      <c r="K1086" s="80"/>
      <c r="L1086" s="80"/>
      <c r="M1086" s="80"/>
      <c r="N1086" s="80"/>
      <c r="O1086" s="80"/>
      <c r="P1086" s="80"/>
      <c r="Q1086" s="80"/>
      <c r="R1086" s="80"/>
      <c r="S1086" s="80"/>
      <c r="T1086" s="80"/>
      <c r="U1086" s="80"/>
      <c r="V1086" s="80"/>
      <c r="W1086" s="80"/>
      <c r="X1086" s="80"/>
      <c r="Y1086" s="80"/>
      <c r="Z1086" s="80"/>
      <c r="AA1086" s="80"/>
      <c r="AB1086" s="80"/>
      <c r="AC1086" s="80"/>
      <c r="AD1086" s="80"/>
      <c r="AE1086" s="80"/>
      <c r="AF1086" s="80"/>
      <c r="AG1086" s="80"/>
      <c r="AH1086" s="80"/>
      <c r="AI1086" s="80"/>
      <c r="AJ1086" s="80"/>
      <c r="AK1086" s="80"/>
      <c r="AL1086" s="80"/>
      <c r="AM1086" s="80"/>
      <c r="AN1086" s="80"/>
      <c r="AO1086" s="80"/>
      <c r="AP1086" s="80"/>
      <c r="AQ1086" s="80"/>
      <c r="AR1086" s="80"/>
      <c r="AS1086" s="80"/>
      <c r="AT1086" s="80"/>
      <c r="AU1086" s="80"/>
      <c r="AV1086" s="80"/>
    </row>
    <row r="1087" spans="1:48" ht="12" customHeight="1" x14ac:dyDescent="0.25">
      <c r="A1087" s="80"/>
      <c r="B1087" s="80"/>
      <c r="C1087" s="80"/>
      <c r="D1087" s="80"/>
      <c r="E1087" s="80"/>
      <c r="F1087" s="80"/>
      <c r="G1087" s="80"/>
      <c r="H1087" s="80"/>
      <c r="I1087" s="80"/>
      <c r="J1087" s="80"/>
      <c r="K1087" s="80"/>
      <c r="L1087" s="80"/>
      <c r="M1087" s="80"/>
      <c r="N1087" s="80"/>
      <c r="O1087" s="80"/>
      <c r="P1087" s="80"/>
      <c r="Q1087" s="80"/>
      <c r="R1087" s="80"/>
      <c r="S1087" s="80"/>
      <c r="T1087" s="80"/>
      <c r="U1087" s="80"/>
      <c r="V1087" s="80"/>
      <c r="W1087" s="80"/>
      <c r="X1087" s="80"/>
      <c r="Y1087" s="80"/>
      <c r="Z1087" s="80"/>
      <c r="AA1087" s="80"/>
      <c r="AB1087" s="80"/>
      <c r="AC1087" s="80"/>
      <c r="AD1087" s="80"/>
      <c r="AE1087" s="80"/>
      <c r="AF1087" s="80"/>
      <c r="AG1087" s="80"/>
      <c r="AH1087" s="80"/>
      <c r="AI1087" s="80"/>
      <c r="AJ1087" s="80"/>
      <c r="AK1087" s="80"/>
      <c r="AL1087" s="80"/>
      <c r="AM1087" s="80"/>
      <c r="AN1087" s="80"/>
      <c r="AO1087" s="80"/>
      <c r="AP1087" s="80"/>
      <c r="AQ1087" s="80"/>
      <c r="AR1087" s="80"/>
      <c r="AS1087" s="80"/>
      <c r="AT1087" s="80"/>
      <c r="AU1087" s="80"/>
      <c r="AV1087" s="80"/>
    </row>
    <row r="1088" spans="1:48" ht="12" customHeight="1" x14ac:dyDescent="0.25">
      <c r="A1088" s="80"/>
      <c r="B1088" s="80"/>
      <c r="C1088" s="80"/>
      <c r="D1088" s="80"/>
      <c r="E1088" s="80"/>
      <c r="F1088" s="80"/>
      <c r="G1088" s="80"/>
      <c r="H1088" s="80"/>
      <c r="I1088" s="80"/>
      <c r="J1088" s="80"/>
      <c r="K1088" s="80"/>
      <c r="L1088" s="80"/>
      <c r="M1088" s="80"/>
      <c r="N1088" s="80"/>
      <c r="O1088" s="80"/>
      <c r="P1088" s="80"/>
      <c r="Q1088" s="80"/>
      <c r="R1088" s="80"/>
      <c r="S1088" s="80"/>
      <c r="T1088" s="80"/>
      <c r="U1088" s="80"/>
      <c r="V1088" s="80"/>
      <c r="W1088" s="80"/>
      <c r="X1088" s="80"/>
      <c r="Y1088" s="80"/>
      <c r="Z1088" s="80"/>
      <c r="AA1088" s="80"/>
      <c r="AB1088" s="80"/>
      <c r="AC1088" s="80"/>
      <c r="AD1088" s="80"/>
      <c r="AE1088" s="80"/>
      <c r="AF1088" s="80"/>
      <c r="AG1088" s="80"/>
      <c r="AH1088" s="80"/>
      <c r="AI1088" s="80"/>
      <c r="AJ1088" s="80"/>
      <c r="AK1088" s="80"/>
      <c r="AL1088" s="80"/>
      <c r="AM1088" s="80"/>
      <c r="AN1088" s="80"/>
      <c r="AO1088" s="80"/>
      <c r="AP1088" s="80"/>
      <c r="AQ1088" s="80"/>
      <c r="AR1088" s="80"/>
      <c r="AS1088" s="80"/>
      <c r="AT1088" s="80"/>
      <c r="AU1088" s="80"/>
      <c r="AV1088" s="80"/>
    </row>
    <row r="1089" spans="1:48" ht="12" customHeight="1" x14ac:dyDescent="0.25">
      <c r="A1089" s="80"/>
      <c r="B1089" s="80"/>
      <c r="C1089" s="80"/>
      <c r="D1089" s="80"/>
      <c r="E1089" s="80"/>
      <c r="F1089" s="80"/>
      <c r="G1089" s="80"/>
      <c r="H1089" s="80"/>
      <c r="I1089" s="80"/>
      <c r="J1089" s="80"/>
      <c r="K1089" s="80"/>
      <c r="L1089" s="80"/>
      <c r="M1089" s="80"/>
      <c r="N1089" s="80"/>
      <c r="O1089" s="80"/>
      <c r="P1089" s="80"/>
      <c r="Q1089" s="80"/>
      <c r="R1089" s="80"/>
      <c r="S1089" s="80"/>
      <c r="T1089" s="80"/>
      <c r="U1089" s="80"/>
      <c r="V1089" s="80"/>
      <c r="W1089" s="80"/>
      <c r="X1089" s="80"/>
      <c r="Y1089" s="80"/>
      <c r="Z1089" s="80"/>
      <c r="AA1089" s="80"/>
      <c r="AB1089" s="80"/>
      <c r="AC1089" s="80"/>
      <c r="AD1089" s="80"/>
      <c r="AE1089" s="80"/>
      <c r="AF1089" s="80"/>
      <c r="AG1089" s="80"/>
      <c r="AH1089" s="80"/>
      <c r="AI1089" s="80"/>
      <c r="AJ1089" s="80"/>
      <c r="AK1089" s="80"/>
      <c r="AL1089" s="80"/>
      <c r="AM1089" s="80"/>
      <c r="AN1089" s="80"/>
      <c r="AO1089" s="80"/>
      <c r="AP1089" s="80"/>
      <c r="AQ1089" s="80"/>
      <c r="AR1089" s="80"/>
      <c r="AS1089" s="80"/>
      <c r="AT1089" s="80"/>
      <c r="AU1089" s="80"/>
      <c r="AV1089" s="80"/>
    </row>
    <row r="1090" spans="1:48" ht="12" customHeight="1" x14ac:dyDescent="0.25">
      <c r="A1090" s="80"/>
      <c r="B1090" s="80"/>
      <c r="C1090" s="80"/>
      <c r="D1090" s="80"/>
      <c r="E1090" s="80"/>
      <c r="F1090" s="80"/>
      <c r="G1090" s="80"/>
      <c r="H1090" s="80"/>
      <c r="I1090" s="80"/>
      <c r="J1090" s="80"/>
      <c r="K1090" s="80"/>
      <c r="L1090" s="80"/>
      <c r="M1090" s="80"/>
      <c r="N1090" s="80"/>
      <c r="O1090" s="80"/>
      <c r="P1090" s="80"/>
      <c r="Q1090" s="80"/>
      <c r="R1090" s="80"/>
      <c r="S1090" s="80"/>
      <c r="T1090" s="80"/>
      <c r="U1090" s="80"/>
      <c r="V1090" s="80"/>
      <c r="W1090" s="80"/>
      <c r="X1090" s="80"/>
      <c r="Y1090" s="80"/>
      <c r="Z1090" s="80"/>
      <c r="AA1090" s="80"/>
      <c r="AB1090" s="80"/>
      <c r="AC1090" s="80"/>
      <c r="AD1090" s="80"/>
      <c r="AE1090" s="80"/>
      <c r="AF1090" s="80"/>
      <c r="AG1090" s="80"/>
      <c r="AH1090" s="80"/>
      <c r="AI1090" s="80"/>
      <c r="AJ1090" s="80"/>
      <c r="AK1090" s="80"/>
      <c r="AL1090" s="80"/>
      <c r="AM1090" s="80"/>
      <c r="AN1090" s="80"/>
      <c r="AO1090" s="80"/>
      <c r="AP1090" s="80"/>
      <c r="AQ1090" s="80"/>
      <c r="AR1090" s="80"/>
      <c r="AS1090" s="80"/>
      <c r="AT1090" s="80"/>
      <c r="AU1090" s="80"/>
      <c r="AV1090" s="80"/>
    </row>
    <row r="1091" spans="1:48" ht="12" customHeight="1" x14ac:dyDescent="0.25">
      <c r="A1091" s="80"/>
      <c r="B1091" s="80"/>
      <c r="C1091" s="80"/>
      <c r="D1091" s="80"/>
      <c r="E1091" s="80"/>
      <c r="F1091" s="80"/>
      <c r="G1091" s="80"/>
      <c r="H1091" s="80"/>
      <c r="I1091" s="80"/>
      <c r="J1091" s="80"/>
      <c r="K1091" s="80"/>
      <c r="L1091" s="80"/>
      <c r="M1091" s="80"/>
      <c r="N1091" s="80"/>
      <c r="O1091" s="80"/>
      <c r="P1091" s="80"/>
      <c r="Q1091" s="80"/>
      <c r="R1091" s="80"/>
      <c r="S1091" s="80"/>
      <c r="T1091" s="80"/>
      <c r="U1091" s="80"/>
      <c r="V1091" s="80"/>
      <c r="W1091" s="80"/>
      <c r="X1091" s="80"/>
      <c r="Y1091" s="80"/>
      <c r="Z1091" s="80"/>
      <c r="AA1091" s="80"/>
      <c r="AB1091" s="80"/>
      <c r="AC1091" s="80"/>
      <c r="AD1091" s="80"/>
      <c r="AE1091" s="80"/>
      <c r="AF1091" s="80"/>
      <c r="AG1091" s="80"/>
      <c r="AH1091" s="80"/>
      <c r="AI1091" s="80"/>
      <c r="AJ1091" s="80"/>
      <c r="AK1091" s="80"/>
      <c r="AL1091" s="80"/>
      <c r="AM1091" s="80"/>
      <c r="AN1091" s="80"/>
      <c r="AO1091" s="80"/>
      <c r="AP1091" s="80"/>
      <c r="AQ1091" s="80"/>
      <c r="AR1091" s="80"/>
      <c r="AS1091" s="80"/>
      <c r="AT1091" s="80"/>
      <c r="AU1091" s="80"/>
      <c r="AV1091" s="80"/>
    </row>
    <row r="1092" spans="1:48" ht="12" customHeight="1" x14ac:dyDescent="0.25">
      <c r="A1092" s="80"/>
      <c r="B1092" s="80"/>
      <c r="C1092" s="80"/>
      <c r="D1092" s="80"/>
      <c r="E1092" s="80"/>
      <c r="F1092" s="80"/>
      <c r="G1092" s="80"/>
      <c r="H1092" s="80"/>
      <c r="I1092" s="80"/>
      <c r="J1092" s="80"/>
      <c r="K1092" s="80"/>
      <c r="L1092" s="80"/>
      <c r="M1092" s="80"/>
      <c r="N1092" s="80"/>
      <c r="O1092" s="80"/>
      <c r="P1092" s="80"/>
      <c r="Q1092" s="80"/>
      <c r="R1092" s="80"/>
      <c r="S1092" s="80"/>
      <c r="T1092" s="80"/>
      <c r="U1092" s="80"/>
      <c r="V1092" s="80"/>
      <c r="W1092" s="80"/>
      <c r="X1092" s="80"/>
      <c r="Y1092" s="80"/>
      <c r="Z1092" s="80"/>
      <c r="AA1092" s="80"/>
      <c r="AB1092" s="80"/>
      <c r="AC1092" s="80"/>
      <c r="AD1092" s="80"/>
      <c r="AE1092" s="80"/>
      <c r="AF1092" s="80"/>
      <c r="AG1092" s="80"/>
      <c r="AH1092" s="80"/>
      <c r="AI1092" s="80"/>
      <c r="AJ1092" s="80"/>
      <c r="AK1092" s="80"/>
      <c r="AL1092" s="80"/>
      <c r="AM1092" s="80"/>
      <c r="AN1092" s="80"/>
      <c r="AO1092" s="80"/>
      <c r="AP1092" s="80"/>
      <c r="AQ1092" s="80"/>
      <c r="AR1092" s="80"/>
      <c r="AS1092" s="80"/>
      <c r="AT1092" s="80"/>
      <c r="AU1092" s="80"/>
      <c r="AV1092" s="80"/>
    </row>
    <row r="1093" spans="1:48" ht="12" customHeight="1" x14ac:dyDescent="0.25">
      <c r="A1093" s="80"/>
      <c r="B1093" s="80"/>
      <c r="C1093" s="80"/>
      <c r="D1093" s="80"/>
      <c r="E1093" s="80"/>
      <c r="F1093" s="80"/>
      <c r="G1093" s="80"/>
      <c r="H1093" s="80"/>
      <c r="I1093" s="80"/>
      <c r="J1093" s="80"/>
      <c r="K1093" s="80"/>
      <c r="L1093" s="80"/>
      <c r="M1093" s="80"/>
      <c r="N1093" s="80"/>
      <c r="O1093" s="80"/>
      <c r="P1093" s="80"/>
      <c r="Q1093" s="80"/>
      <c r="R1093" s="80"/>
      <c r="S1093" s="80"/>
      <c r="T1093" s="80"/>
      <c r="U1093" s="80"/>
      <c r="V1093" s="80"/>
      <c r="W1093" s="80"/>
      <c r="X1093" s="80"/>
      <c r="Y1093" s="80"/>
      <c r="Z1093" s="80"/>
      <c r="AA1093" s="80"/>
      <c r="AB1093" s="80"/>
      <c r="AC1093" s="80"/>
      <c r="AD1093" s="80"/>
      <c r="AE1093" s="80"/>
      <c r="AF1093" s="80"/>
      <c r="AG1093" s="80"/>
      <c r="AH1093" s="80"/>
      <c r="AI1093" s="80"/>
      <c r="AJ1093" s="80"/>
      <c r="AK1093" s="80"/>
      <c r="AL1093" s="80"/>
      <c r="AM1093" s="80"/>
      <c r="AN1093" s="80"/>
      <c r="AO1093" s="80"/>
      <c r="AP1093" s="80"/>
      <c r="AQ1093" s="80"/>
      <c r="AR1093" s="80"/>
      <c r="AS1093" s="80"/>
      <c r="AT1093" s="80"/>
      <c r="AU1093" s="80"/>
      <c r="AV1093" s="80"/>
    </row>
    <row r="1094" spans="1:48" ht="12" customHeight="1" x14ac:dyDescent="0.25">
      <c r="A1094" s="80"/>
      <c r="B1094" s="80"/>
      <c r="C1094" s="80"/>
      <c r="D1094" s="80"/>
      <c r="E1094" s="80"/>
      <c r="F1094" s="80"/>
      <c r="G1094" s="80"/>
      <c r="H1094" s="80"/>
      <c r="I1094" s="80"/>
      <c r="J1094" s="80"/>
      <c r="K1094" s="80"/>
      <c r="L1094" s="80"/>
      <c r="M1094" s="80"/>
      <c r="N1094" s="80"/>
      <c r="O1094" s="80"/>
      <c r="P1094" s="80"/>
      <c r="Q1094" s="80"/>
      <c r="R1094" s="80"/>
      <c r="S1094" s="80"/>
      <c r="T1094" s="80"/>
      <c r="U1094" s="80"/>
      <c r="V1094" s="80"/>
      <c r="W1094" s="80"/>
      <c r="X1094" s="80"/>
      <c r="Y1094" s="80"/>
      <c r="Z1094" s="80"/>
      <c r="AA1094" s="80"/>
      <c r="AB1094" s="80"/>
      <c r="AC1094" s="80"/>
      <c r="AD1094" s="80"/>
      <c r="AE1094" s="80"/>
      <c r="AF1094" s="80"/>
      <c r="AG1094" s="80"/>
      <c r="AH1094" s="80"/>
      <c r="AI1094" s="80"/>
      <c r="AJ1094" s="80"/>
      <c r="AK1094" s="80"/>
      <c r="AL1094" s="80"/>
      <c r="AM1094" s="80"/>
      <c r="AN1094" s="80"/>
      <c r="AO1094" s="80"/>
      <c r="AP1094" s="80"/>
      <c r="AQ1094" s="80"/>
      <c r="AR1094" s="80"/>
      <c r="AS1094" s="80"/>
      <c r="AT1094" s="80"/>
      <c r="AU1094" s="80"/>
      <c r="AV1094" s="80"/>
    </row>
    <row r="1095" spans="1:48" ht="12" customHeight="1" x14ac:dyDescent="0.25">
      <c r="A1095" s="80"/>
      <c r="B1095" s="80"/>
      <c r="C1095" s="80"/>
      <c r="D1095" s="80"/>
      <c r="E1095" s="80"/>
      <c r="F1095" s="80"/>
      <c r="G1095" s="80"/>
      <c r="H1095" s="80"/>
      <c r="I1095" s="80"/>
      <c r="J1095" s="80"/>
      <c r="K1095" s="80"/>
      <c r="L1095" s="80"/>
      <c r="M1095" s="80"/>
      <c r="N1095" s="80"/>
      <c r="O1095" s="80"/>
      <c r="P1095" s="80"/>
      <c r="Q1095" s="80"/>
      <c r="R1095" s="80"/>
      <c r="S1095" s="80"/>
      <c r="T1095" s="80"/>
      <c r="U1095" s="80"/>
      <c r="V1095" s="80"/>
      <c r="W1095" s="80"/>
      <c r="X1095" s="80"/>
      <c r="Y1095" s="80"/>
      <c r="Z1095" s="80"/>
      <c r="AA1095" s="80"/>
      <c r="AB1095" s="80"/>
      <c r="AC1095" s="80"/>
      <c r="AD1095" s="80"/>
      <c r="AE1095" s="80"/>
      <c r="AF1095" s="80"/>
      <c r="AG1095" s="80"/>
      <c r="AH1095" s="80"/>
      <c r="AI1095" s="80"/>
      <c r="AJ1095" s="80"/>
      <c r="AK1095" s="80"/>
      <c r="AL1095" s="80"/>
      <c r="AM1095" s="80"/>
      <c r="AN1095" s="80"/>
      <c r="AO1095" s="80"/>
      <c r="AP1095" s="80"/>
      <c r="AQ1095" s="80"/>
      <c r="AR1095" s="80"/>
      <c r="AS1095" s="80"/>
      <c r="AT1095" s="80"/>
      <c r="AU1095" s="80"/>
      <c r="AV1095" s="80"/>
    </row>
    <row r="1096" spans="1:48" ht="12" customHeight="1" x14ac:dyDescent="0.25">
      <c r="A1096" s="80"/>
      <c r="B1096" s="80"/>
      <c r="C1096" s="80"/>
      <c r="D1096" s="80"/>
      <c r="E1096" s="80"/>
      <c r="F1096" s="80"/>
      <c r="G1096" s="80"/>
      <c r="H1096" s="80"/>
      <c r="I1096" s="80"/>
      <c r="J1096" s="80"/>
      <c r="K1096" s="80"/>
      <c r="L1096" s="80"/>
      <c r="M1096" s="80"/>
      <c r="N1096" s="80"/>
      <c r="O1096" s="80"/>
      <c r="P1096" s="80"/>
      <c r="Q1096" s="80"/>
      <c r="R1096" s="80"/>
      <c r="S1096" s="80"/>
      <c r="T1096" s="80"/>
      <c r="U1096" s="80"/>
      <c r="V1096" s="80"/>
      <c r="W1096" s="80"/>
      <c r="X1096" s="80"/>
      <c r="Y1096" s="80"/>
      <c r="Z1096" s="80"/>
      <c r="AA1096" s="80"/>
      <c r="AB1096" s="80"/>
      <c r="AC1096" s="80"/>
      <c r="AD1096" s="80"/>
      <c r="AE1096" s="80"/>
      <c r="AF1096" s="80"/>
      <c r="AG1096" s="80"/>
      <c r="AH1096" s="80"/>
      <c r="AI1096" s="80"/>
      <c r="AJ1096" s="80"/>
      <c r="AK1096" s="80"/>
      <c r="AL1096" s="80"/>
      <c r="AM1096" s="80"/>
      <c r="AN1096" s="80"/>
      <c r="AO1096" s="80"/>
      <c r="AP1096" s="80"/>
      <c r="AQ1096" s="80"/>
      <c r="AR1096" s="80"/>
      <c r="AS1096" s="80"/>
      <c r="AT1096" s="80"/>
      <c r="AU1096" s="80"/>
      <c r="AV1096" s="80"/>
    </row>
    <row r="1097" spans="1:48" ht="12" customHeight="1" x14ac:dyDescent="0.25">
      <c r="A1097" s="80"/>
      <c r="B1097" s="80"/>
      <c r="C1097" s="80"/>
      <c r="D1097" s="80"/>
      <c r="E1097" s="80"/>
      <c r="F1097" s="80"/>
      <c r="G1097" s="80"/>
      <c r="H1097" s="80"/>
      <c r="I1097" s="80"/>
      <c r="J1097" s="80"/>
      <c r="K1097" s="80"/>
      <c r="L1097" s="80"/>
      <c r="M1097" s="80"/>
      <c r="N1097" s="80"/>
      <c r="O1097" s="80"/>
      <c r="P1097" s="80"/>
      <c r="Q1097" s="80"/>
      <c r="R1097" s="80"/>
      <c r="S1097" s="80"/>
      <c r="T1097" s="80"/>
      <c r="U1097" s="80"/>
      <c r="V1097" s="80"/>
      <c r="W1097" s="80"/>
      <c r="X1097" s="80"/>
      <c r="Y1097" s="80"/>
      <c r="Z1097" s="80"/>
      <c r="AA1097" s="80"/>
      <c r="AB1097" s="80"/>
      <c r="AC1097" s="80"/>
      <c r="AD1097" s="80"/>
      <c r="AE1097" s="80"/>
      <c r="AF1097" s="80"/>
      <c r="AG1097" s="80"/>
      <c r="AH1097" s="80"/>
      <c r="AI1097" s="80"/>
      <c r="AJ1097" s="80"/>
      <c r="AK1097" s="80"/>
      <c r="AL1097" s="80"/>
      <c r="AM1097" s="80"/>
      <c r="AN1097" s="80"/>
      <c r="AO1097" s="80"/>
      <c r="AP1097" s="80"/>
      <c r="AQ1097" s="80"/>
      <c r="AR1097" s="80"/>
      <c r="AS1097" s="80"/>
      <c r="AT1097" s="80"/>
      <c r="AU1097" s="80"/>
      <c r="AV1097" s="80"/>
    </row>
    <row r="1098" spans="1:48" ht="12" customHeight="1" x14ac:dyDescent="0.25">
      <c r="A1098" s="80"/>
      <c r="B1098" s="80"/>
      <c r="C1098" s="80"/>
      <c r="D1098" s="80"/>
      <c r="E1098" s="80"/>
      <c r="F1098" s="80"/>
      <c r="G1098" s="80"/>
      <c r="H1098" s="80"/>
      <c r="I1098" s="80"/>
      <c r="J1098" s="80"/>
      <c r="K1098" s="80"/>
      <c r="L1098" s="80"/>
      <c r="M1098" s="80"/>
      <c r="N1098" s="80"/>
      <c r="O1098" s="80"/>
      <c r="P1098" s="80"/>
      <c r="Q1098" s="80"/>
      <c r="R1098" s="80"/>
      <c r="S1098" s="80"/>
      <c r="T1098" s="80"/>
      <c r="U1098" s="80"/>
      <c r="V1098" s="80"/>
      <c r="W1098" s="80"/>
      <c r="X1098" s="80"/>
      <c r="Y1098" s="80"/>
      <c r="Z1098" s="80"/>
      <c r="AA1098" s="80"/>
      <c r="AB1098" s="80"/>
      <c r="AC1098" s="80"/>
      <c r="AD1098" s="80"/>
      <c r="AE1098" s="80"/>
      <c r="AF1098" s="80"/>
      <c r="AG1098" s="80"/>
      <c r="AH1098" s="80"/>
      <c r="AI1098" s="80"/>
      <c r="AJ1098" s="80"/>
      <c r="AK1098" s="80"/>
      <c r="AL1098" s="80"/>
      <c r="AM1098" s="80"/>
      <c r="AN1098" s="80"/>
      <c r="AO1098" s="80"/>
      <c r="AP1098" s="80"/>
      <c r="AQ1098" s="80"/>
      <c r="AR1098" s="80"/>
      <c r="AS1098" s="80"/>
      <c r="AT1098" s="80"/>
      <c r="AU1098" s="80"/>
      <c r="AV1098" s="80"/>
    </row>
    <row r="1099" spans="1:48" ht="12" customHeight="1" x14ac:dyDescent="0.25">
      <c r="A1099" s="80"/>
      <c r="B1099" s="80"/>
      <c r="C1099" s="80"/>
      <c r="D1099" s="80"/>
      <c r="E1099" s="80"/>
      <c r="F1099" s="80"/>
      <c r="G1099" s="80"/>
      <c r="H1099" s="80"/>
      <c r="I1099" s="80"/>
      <c r="J1099" s="80"/>
      <c r="K1099" s="80"/>
      <c r="L1099" s="80"/>
      <c r="M1099" s="80"/>
      <c r="N1099" s="80"/>
      <c r="O1099" s="80"/>
      <c r="P1099" s="80"/>
      <c r="Q1099" s="80"/>
      <c r="R1099" s="80"/>
      <c r="S1099" s="80"/>
      <c r="T1099" s="80"/>
      <c r="U1099" s="80"/>
      <c r="V1099" s="80"/>
      <c r="W1099" s="80"/>
      <c r="X1099" s="80"/>
      <c r="Y1099" s="80"/>
      <c r="Z1099" s="80"/>
      <c r="AA1099" s="80"/>
      <c r="AB1099" s="80"/>
      <c r="AC1099" s="80"/>
      <c r="AD1099" s="80"/>
      <c r="AE1099" s="80"/>
      <c r="AF1099" s="80"/>
      <c r="AG1099" s="80"/>
      <c r="AH1099" s="80"/>
      <c r="AI1099" s="80"/>
      <c r="AJ1099" s="80"/>
      <c r="AK1099" s="80"/>
      <c r="AL1099" s="80"/>
      <c r="AM1099" s="80"/>
      <c r="AN1099" s="80"/>
      <c r="AO1099" s="80"/>
      <c r="AP1099" s="80"/>
      <c r="AQ1099" s="80"/>
      <c r="AR1099" s="80"/>
      <c r="AS1099" s="80"/>
      <c r="AT1099" s="80"/>
      <c r="AU1099" s="80"/>
      <c r="AV1099" s="80"/>
    </row>
    <row r="1100" spans="1:48" ht="12" customHeight="1" x14ac:dyDescent="0.25">
      <c r="A1100" s="80"/>
      <c r="B1100" s="80"/>
      <c r="C1100" s="80"/>
      <c r="D1100" s="80"/>
      <c r="E1100" s="80"/>
      <c r="F1100" s="80"/>
      <c r="G1100" s="80"/>
      <c r="H1100" s="80"/>
      <c r="I1100" s="80"/>
      <c r="J1100" s="80"/>
      <c r="K1100" s="80"/>
      <c r="L1100" s="80"/>
      <c r="M1100" s="80"/>
      <c r="N1100" s="80"/>
      <c r="O1100" s="80"/>
      <c r="P1100" s="80"/>
      <c r="Q1100" s="80"/>
      <c r="R1100" s="80"/>
      <c r="S1100" s="80"/>
      <c r="T1100" s="80"/>
      <c r="U1100" s="80"/>
      <c r="V1100" s="80"/>
      <c r="W1100" s="80"/>
      <c r="X1100" s="80"/>
      <c r="Y1100" s="80"/>
      <c r="Z1100" s="80"/>
      <c r="AA1100" s="80"/>
      <c r="AB1100" s="80"/>
      <c r="AC1100" s="80"/>
      <c r="AD1100" s="80"/>
      <c r="AE1100" s="80"/>
      <c r="AF1100" s="80"/>
      <c r="AG1100" s="80"/>
      <c r="AH1100" s="80"/>
      <c r="AI1100" s="80"/>
      <c r="AJ1100" s="80"/>
      <c r="AK1100" s="80"/>
      <c r="AL1100" s="80"/>
      <c r="AM1100" s="80"/>
      <c r="AN1100" s="80"/>
      <c r="AO1100" s="80"/>
      <c r="AP1100" s="80"/>
      <c r="AQ1100" s="80"/>
      <c r="AR1100" s="80"/>
      <c r="AS1100" s="80"/>
      <c r="AT1100" s="80"/>
      <c r="AU1100" s="80"/>
      <c r="AV1100" s="80"/>
    </row>
    <row r="1101" spans="1:48" ht="12" customHeight="1" x14ac:dyDescent="0.25">
      <c r="A1101" s="80"/>
      <c r="B1101" s="80"/>
      <c r="C1101" s="80"/>
      <c r="D1101" s="80"/>
      <c r="E1101" s="80"/>
      <c r="F1101" s="80"/>
      <c r="G1101" s="80"/>
      <c r="H1101" s="80"/>
      <c r="I1101" s="80"/>
      <c r="J1101" s="80"/>
      <c r="K1101" s="80"/>
      <c r="L1101" s="80"/>
      <c r="M1101" s="80"/>
      <c r="N1101" s="80"/>
      <c r="O1101" s="80"/>
      <c r="P1101" s="80"/>
      <c r="Q1101" s="80"/>
      <c r="R1101" s="80"/>
      <c r="S1101" s="80"/>
      <c r="T1101" s="80"/>
      <c r="U1101" s="80"/>
      <c r="V1101" s="80"/>
      <c r="W1101" s="80"/>
      <c r="X1101" s="80"/>
      <c r="Y1101" s="80"/>
      <c r="Z1101" s="80"/>
      <c r="AA1101" s="80"/>
      <c r="AB1101" s="80"/>
      <c r="AC1101" s="80"/>
      <c r="AD1101" s="80"/>
      <c r="AE1101" s="80"/>
      <c r="AF1101" s="80"/>
      <c r="AG1101" s="80"/>
      <c r="AH1101" s="80"/>
      <c r="AI1101" s="80"/>
      <c r="AJ1101" s="80"/>
      <c r="AK1101" s="80"/>
      <c r="AL1101" s="80"/>
      <c r="AM1101" s="80"/>
      <c r="AN1101" s="80"/>
      <c r="AO1101" s="80"/>
      <c r="AP1101" s="80"/>
      <c r="AQ1101" s="80"/>
      <c r="AR1101" s="80"/>
      <c r="AS1101" s="80"/>
      <c r="AT1101" s="80"/>
      <c r="AU1101" s="80"/>
      <c r="AV1101" s="80"/>
    </row>
    <row r="1102" spans="1:48" ht="12" customHeight="1" x14ac:dyDescent="0.25">
      <c r="A1102" s="80"/>
      <c r="B1102" s="80"/>
      <c r="C1102" s="80"/>
      <c r="D1102" s="80"/>
      <c r="E1102" s="80"/>
      <c r="F1102" s="80"/>
      <c r="G1102" s="80"/>
      <c r="H1102" s="80"/>
      <c r="I1102" s="80"/>
      <c r="J1102" s="80"/>
      <c r="K1102" s="80"/>
      <c r="L1102" s="80"/>
      <c r="M1102" s="80"/>
      <c r="N1102" s="80"/>
      <c r="O1102" s="80"/>
      <c r="P1102" s="80"/>
      <c r="Q1102" s="80"/>
      <c r="R1102" s="80"/>
      <c r="S1102" s="80"/>
      <c r="T1102" s="80"/>
      <c r="U1102" s="80"/>
      <c r="V1102" s="80"/>
      <c r="W1102" s="80"/>
      <c r="X1102" s="80"/>
      <c r="Y1102" s="80"/>
      <c r="Z1102" s="80"/>
      <c r="AA1102" s="80"/>
      <c r="AB1102" s="80"/>
      <c r="AC1102" s="80"/>
      <c r="AD1102" s="80"/>
      <c r="AE1102" s="80"/>
      <c r="AF1102" s="80"/>
      <c r="AG1102" s="80"/>
      <c r="AH1102" s="80"/>
      <c r="AI1102" s="80"/>
      <c r="AJ1102" s="80"/>
      <c r="AK1102" s="80"/>
      <c r="AL1102" s="80"/>
      <c r="AM1102" s="80"/>
      <c r="AN1102" s="80"/>
      <c r="AO1102" s="80"/>
      <c r="AP1102" s="80"/>
      <c r="AQ1102" s="80"/>
      <c r="AR1102" s="80"/>
      <c r="AS1102" s="80"/>
      <c r="AT1102" s="80"/>
      <c r="AU1102" s="80"/>
      <c r="AV1102" s="80"/>
    </row>
    <row r="1103" spans="1:48" ht="12" customHeight="1" x14ac:dyDescent="0.25">
      <c r="A1103" s="80"/>
      <c r="B1103" s="80"/>
      <c r="C1103" s="80"/>
      <c r="D1103" s="80"/>
      <c r="E1103" s="80"/>
      <c r="F1103" s="80"/>
      <c r="G1103" s="80"/>
      <c r="H1103" s="80"/>
      <c r="I1103" s="80"/>
      <c r="J1103" s="80"/>
      <c r="K1103" s="80"/>
      <c r="L1103" s="80"/>
      <c r="M1103" s="80"/>
      <c r="N1103" s="80"/>
      <c r="O1103" s="80"/>
      <c r="P1103" s="80"/>
      <c r="Q1103" s="80"/>
      <c r="R1103" s="80"/>
      <c r="S1103" s="80"/>
      <c r="T1103" s="80"/>
      <c r="U1103" s="80"/>
      <c r="V1103" s="80"/>
      <c r="W1103" s="80"/>
      <c r="X1103" s="80"/>
      <c r="Y1103" s="80"/>
      <c r="Z1103" s="80"/>
      <c r="AA1103" s="80"/>
      <c r="AB1103" s="80"/>
      <c r="AC1103" s="80"/>
      <c r="AD1103" s="80"/>
      <c r="AE1103" s="80"/>
      <c r="AF1103" s="80"/>
      <c r="AG1103" s="80"/>
      <c r="AH1103" s="80"/>
      <c r="AI1103" s="80"/>
      <c r="AJ1103" s="80"/>
      <c r="AK1103" s="80"/>
      <c r="AL1103" s="80"/>
      <c r="AM1103" s="80"/>
      <c r="AN1103" s="80"/>
      <c r="AO1103" s="80"/>
      <c r="AP1103" s="80"/>
      <c r="AQ1103" s="80"/>
      <c r="AR1103" s="80"/>
      <c r="AS1103" s="80"/>
      <c r="AT1103" s="80"/>
      <c r="AU1103" s="80"/>
      <c r="AV1103" s="80"/>
    </row>
    <row r="1104" spans="1:48" ht="12" customHeight="1" x14ac:dyDescent="0.25">
      <c r="A1104" s="80"/>
      <c r="B1104" s="80"/>
      <c r="C1104" s="80"/>
      <c r="D1104" s="80"/>
      <c r="E1104" s="80"/>
      <c r="F1104" s="80"/>
      <c r="G1104" s="80"/>
      <c r="H1104" s="80"/>
      <c r="I1104" s="80"/>
      <c r="J1104" s="80"/>
      <c r="K1104" s="80"/>
      <c r="L1104" s="80"/>
      <c r="M1104" s="80"/>
      <c r="N1104" s="80"/>
      <c r="O1104" s="80"/>
      <c r="P1104" s="80"/>
      <c r="Q1104" s="80"/>
      <c r="R1104" s="80"/>
      <c r="S1104" s="80"/>
      <c r="T1104" s="80"/>
      <c r="U1104" s="80"/>
      <c r="V1104" s="80"/>
      <c r="W1104" s="80"/>
      <c r="X1104" s="80"/>
      <c r="Y1104" s="80"/>
      <c r="Z1104" s="80"/>
      <c r="AA1104" s="80"/>
      <c r="AB1104" s="80"/>
      <c r="AC1104" s="80"/>
      <c r="AD1104" s="80"/>
      <c r="AE1104" s="80"/>
      <c r="AF1104" s="80"/>
      <c r="AG1104" s="80"/>
      <c r="AH1104" s="80"/>
      <c r="AI1104" s="80"/>
      <c r="AJ1104" s="80"/>
      <c r="AK1104" s="80"/>
      <c r="AL1104" s="80"/>
      <c r="AM1104" s="80"/>
      <c r="AN1104" s="80"/>
      <c r="AO1104" s="80"/>
      <c r="AP1104" s="80"/>
      <c r="AQ1104" s="80"/>
      <c r="AR1104" s="80"/>
      <c r="AS1104" s="80"/>
      <c r="AT1104" s="80"/>
      <c r="AU1104" s="80"/>
      <c r="AV1104" s="80"/>
    </row>
    <row r="1105" spans="1:48" ht="12" customHeight="1" x14ac:dyDescent="0.25">
      <c r="A1105" s="80"/>
      <c r="B1105" s="80"/>
      <c r="C1105" s="80"/>
      <c r="D1105" s="80"/>
      <c r="E1105" s="80"/>
      <c r="F1105" s="80"/>
      <c r="G1105" s="80"/>
      <c r="H1105" s="80"/>
      <c r="I1105" s="80"/>
      <c r="J1105" s="80"/>
      <c r="K1105" s="80"/>
      <c r="L1105" s="80"/>
      <c r="M1105" s="80"/>
      <c r="N1105" s="80"/>
      <c r="O1105" s="80"/>
      <c r="P1105" s="80"/>
      <c r="Q1105" s="80"/>
      <c r="R1105" s="80"/>
      <c r="S1105" s="80"/>
      <c r="T1105" s="80"/>
      <c r="U1105" s="80"/>
      <c r="V1105" s="80"/>
      <c r="W1105" s="80"/>
      <c r="X1105" s="80"/>
      <c r="Y1105" s="80"/>
      <c r="Z1105" s="80"/>
      <c r="AA1105" s="80"/>
      <c r="AB1105" s="80"/>
      <c r="AC1105" s="80"/>
      <c r="AD1105" s="80"/>
      <c r="AE1105" s="80"/>
      <c r="AF1105" s="80"/>
      <c r="AG1105" s="80"/>
      <c r="AH1105" s="80"/>
      <c r="AI1105" s="80"/>
      <c r="AJ1105" s="80"/>
      <c r="AK1105" s="80"/>
      <c r="AL1105" s="80"/>
      <c r="AM1105" s="80"/>
      <c r="AN1105" s="80"/>
      <c r="AO1105" s="80"/>
      <c r="AP1105" s="80"/>
      <c r="AQ1105" s="80"/>
      <c r="AR1105" s="80"/>
      <c r="AS1105" s="80"/>
      <c r="AT1105" s="80"/>
      <c r="AU1105" s="80"/>
      <c r="AV1105" s="80"/>
    </row>
    <row r="1106" spans="1:48" ht="12" customHeight="1" x14ac:dyDescent="0.25">
      <c r="A1106" s="80"/>
      <c r="B1106" s="80"/>
      <c r="C1106" s="80"/>
      <c r="D1106" s="80"/>
      <c r="E1106" s="80"/>
      <c r="F1106" s="80"/>
      <c r="G1106" s="80"/>
      <c r="H1106" s="80"/>
      <c r="I1106" s="80"/>
      <c r="J1106" s="80"/>
      <c r="K1106" s="80"/>
      <c r="L1106" s="80"/>
      <c r="M1106" s="80"/>
      <c r="N1106" s="80"/>
      <c r="O1106" s="80"/>
      <c r="P1106" s="80"/>
      <c r="Q1106" s="80"/>
      <c r="R1106" s="80"/>
      <c r="S1106" s="80"/>
      <c r="T1106" s="80"/>
      <c r="U1106" s="80"/>
      <c r="V1106" s="80"/>
      <c r="W1106" s="80"/>
      <c r="X1106" s="80"/>
      <c r="Y1106" s="80"/>
      <c r="Z1106" s="80"/>
      <c r="AA1106" s="80"/>
      <c r="AB1106" s="80"/>
      <c r="AC1106" s="80"/>
      <c r="AD1106" s="80"/>
      <c r="AE1106" s="80"/>
      <c r="AF1106" s="80"/>
      <c r="AG1106" s="80"/>
      <c r="AH1106" s="80"/>
      <c r="AI1106" s="80"/>
      <c r="AJ1106" s="80"/>
      <c r="AK1106" s="80"/>
      <c r="AL1106" s="80"/>
      <c r="AM1106" s="80"/>
      <c r="AN1106" s="80"/>
      <c r="AO1106" s="80"/>
      <c r="AP1106" s="80"/>
      <c r="AQ1106" s="80"/>
      <c r="AR1106" s="80"/>
      <c r="AS1106" s="80"/>
      <c r="AT1106" s="80"/>
      <c r="AU1106" s="80"/>
      <c r="AV1106" s="80"/>
    </row>
    <row r="1107" spans="1:48" ht="12" customHeight="1" x14ac:dyDescent="0.25">
      <c r="A1107" s="80"/>
      <c r="B1107" s="80"/>
      <c r="C1107" s="80"/>
      <c r="D1107" s="80"/>
      <c r="E1107" s="80"/>
      <c r="F1107" s="80"/>
      <c r="G1107" s="80"/>
      <c r="H1107" s="80"/>
      <c r="I1107" s="80"/>
      <c r="J1107" s="80"/>
      <c r="K1107" s="80"/>
      <c r="L1107" s="80"/>
      <c r="M1107" s="80"/>
      <c r="N1107" s="80"/>
      <c r="O1107" s="80"/>
      <c r="P1107" s="80"/>
      <c r="Q1107" s="80"/>
      <c r="R1107" s="80"/>
      <c r="S1107" s="80"/>
      <c r="T1107" s="80"/>
      <c r="U1107" s="80"/>
      <c r="V1107" s="80"/>
      <c r="W1107" s="80"/>
      <c r="X1107" s="80"/>
      <c r="Y1107" s="80"/>
      <c r="Z1107" s="80"/>
      <c r="AA1107" s="80"/>
      <c r="AB1107" s="80"/>
      <c r="AC1107" s="80"/>
      <c r="AD1107" s="80"/>
      <c r="AE1107" s="80"/>
      <c r="AF1107" s="80"/>
      <c r="AG1107" s="80"/>
      <c r="AH1107" s="80"/>
      <c r="AI1107" s="80"/>
      <c r="AJ1107" s="80"/>
      <c r="AK1107" s="80"/>
      <c r="AL1107" s="80"/>
      <c r="AM1107" s="80"/>
      <c r="AN1107" s="80"/>
      <c r="AO1107" s="80"/>
      <c r="AP1107" s="80"/>
      <c r="AQ1107" s="80"/>
      <c r="AR1107" s="80"/>
      <c r="AS1107" s="80"/>
      <c r="AT1107" s="80"/>
      <c r="AU1107" s="80"/>
      <c r="AV1107" s="80"/>
    </row>
    <row r="1108" spans="1:48" ht="12" customHeight="1" x14ac:dyDescent="0.25">
      <c r="A1108" s="80"/>
      <c r="B1108" s="80"/>
      <c r="C1108" s="80"/>
      <c r="D1108" s="80"/>
      <c r="E1108" s="80"/>
      <c r="F1108" s="80"/>
      <c r="G1108" s="80"/>
      <c r="H1108" s="80"/>
      <c r="I1108" s="80"/>
      <c r="J1108" s="80"/>
      <c r="K1108" s="80"/>
      <c r="L1108" s="80"/>
      <c r="M1108" s="80"/>
      <c r="N1108" s="80"/>
      <c r="O1108" s="80"/>
      <c r="P1108" s="80"/>
      <c r="Q1108" s="80"/>
      <c r="R1108" s="80"/>
      <c r="S1108" s="80"/>
      <c r="T1108" s="80"/>
      <c r="U1108" s="80"/>
      <c r="V1108" s="80"/>
      <c r="W1108" s="80"/>
      <c r="X1108" s="80"/>
      <c r="Y1108" s="80"/>
      <c r="Z1108" s="80"/>
      <c r="AA1108" s="80"/>
      <c r="AB1108" s="80"/>
      <c r="AC1108" s="80"/>
      <c r="AD1108" s="80"/>
      <c r="AE1108" s="80"/>
      <c r="AF1108" s="80"/>
      <c r="AG1108" s="80"/>
      <c r="AH1108" s="80"/>
      <c r="AI1108" s="80"/>
      <c r="AJ1108" s="80"/>
      <c r="AK1108" s="80"/>
      <c r="AL1108" s="80"/>
      <c r="AM1108" s="80"/>
      <c r="AN1108" s="80"/>
      <c r="AO1108" s="80"/>
      <c r="AP1108" s="80"/>
      <c r="AQ1108" s="80"/>
      <c r="AR1108" s="80"/>
      <c r="AS1108" s="80"/>
      <c r="AT1108" s="80"/>
      <c r="AU1108" s="80"/>
      <c r="AV1108" s="80"/>
    </row>
    <row r="1109" spans="1:48" ht="12" customHeight="1" x14ac:dyDescent="0.25">
      <c r="A1109" s="80"/>
      <c r="B1109" s="80"/>
      <c r="C1109" s="80"/>
      <c r="D1109" s="80"/>
      <c r="E1109" s="80"/>
      <c r="F1109" s="80"/>
      <c r="G1109" s="80"/>
      <c r="H1109" s="80"/>
      <c r="I1109" s="80"/>
      <c r="J1109" s="80"/>
      <c r="K1109" s="80"/>
      <c r="L1109" s="80"/>
      <c r="M1109" s="80"/>
      <c r="N1109" s="80"/>
      <c r="O1109" s="80"/>
      <c r="P1109" s="80"/>
      <c r="Q1109" s="80"/>
      <c r="R1109" s="80"/>
      <c r="S1109" s="80"/>
      <c r="T1109" s="80"/>
      <c r="U1109" s="80"/>
      <c r="V1109" s="80"/>
      <c r="W1109" s="80"/>
      <c r="X1109" s="80"/>
      <c r="Y1109" s="80"/>
      <c r="Z1109" s="80"/>
      <c r="AA1109" s="80"/>
      <c r="AB1109" s="80"/>
      <c r="AC1109" s="80"/>
      <c r="AD1109" s="80"/>
      <c r="AE1109" s="80"/>
      <c r="AF1109" s="80"/>
      <c r="AG1109" s="80"/>
      <c r="AH1109" s="80"/>
      <c r="AI1109" s="80"/>
      <c r="AJ1109" s="80"/>
      <c r="AK1109" s="80"/>
      <c r="AL1109" s="80"/>
      <c r="AM1109" s="80"/>
      <c r="AN1109" s="80"/>
      <c r="AO1109" s="80"/>
      <c r="AP1109" s="80"/>
      <c r="AQ1109" s="80"/>
      <c r="AR1109" s="80"/>
      <c r="AS1109" s="80"/>
      <c r="AT1109" s="80"/>
      <c r="AU1109" s="80"/>
      <c r="AV1109" s="80"/>
    </row>
    <row r="1110" spans="1:48" ht="12" customHeight="1" x14ac:dyDescent="0.25">
      <c r="A1110" s="80"/>
      <c r="B1110" s="80"/>
      <c r="C1110" s="80"/>
      <c r="D1110" s="80"/>
      <c r="E1110" s="80"/>
      <c r="F1110" s="80"/>
      <c r="G1110" s="80"/>
      <c r="H1110" s="80"/>
      <c r="I1110" s="80"/>
      <c r="J1110" s="80"/>
      <c r="K1110" s="80"/>
      <c r="L1110" s="80"/>
      <c r="M1110" s="80"/>
      <c r="N1110" s="80"/>
      <c r="O1110" s="80"/>
      <c r="P1110" s="80"/>
      <c r="Q1110" s="80"/>
      <c r="R1110" s="80"/>
      <c r="S1110" s="80"/>
      <c r="T1110" s="80"/>
      <c r="U1110" s="80"/>
      <c r="V1110" s="80"/>
      <c r="W1110" s="80"/>
      <c r="X1110" s="80"/>
      <c r="Y1110" s="80"/>
      <c r="Z1110" s="80"/>
      <c r="AA1110" s="80"/>
      <c r="AB1110" s="80"/>
      <c r="AC1110" s="80"/>
      <c r="AD1110" s="80"/>
      <c r="AE1110" s="80"/>
      <c r="AF1110" s="80"/>
      <c r="AG1110" s="80"/>
      <c r="AH1110" s="80"/>
      <c r="AI1110" s="80"/>
      <c r="AJ1110" s="80"/>
      <c r="AK1110" s="80"/>
      <c r="AL1110" s="80"/>
      <c r="AM1110" s="80"/>
      <c r="AN1110" s="80"/>
      <c r="AO1110" s="80"/>
      <c r="AP1110" s="80"/>
      <c r="AQ1110" s="80"/>
      <c r="AR1110" s="80"/>
      <c r="AS1110" s="80"/>
      <c r="AT1110" s="80"/>
      <c r="AU1110" s="80"/>
      <c r="AV1110" s="80"/>
    </row>
    <row r="1111" spans="1:48" ht="12" customHeight="1" x14ac:dyDescent="0.25">
      <c r="A1111" s="80"/>
      <c r="B1111" s="80"/>
      <c r="C1111" s="80"/>
      <c r="D1111" s="80"/>
      <c r="E1111" s="80"/>
      <c r="F1111" s="80"/>
      <c r="G1111" s="80"/>
      <c r="H1111" s="80"/>
      <c r="I1111" s="80"/>
      <c r="J1111" s="80"/>
      <c r="K1111" s="80"/>
      <c r="L1111" s="80"/>
      <c r="M1111" s="80"/>
      <c r="N1111" s="80"/>
      <c r="O1111" s="80"/>
      <c r="P1111" s="80"/>
      <c r="Q1111" s="80"/>
      <c r="R1111" s="80"/>
      <c r="S1111" s="80"/>
      <c r="T1111" s="80"/>
      <c r="U1111" s="80"/>
      <c r="V1111" s="80"/>
      <c r="W1111" s="80"/>
      <c r="X1111" s="80"/>
      <c r="Y1111" s="80"/>
      <c r="Z1111" s="80"/>
      <c r="AA1111" s="80"/>
      <c r="AB1111" s="80"/>
      <c r="AC1111" s="80"/>
      <c r="AD1111" s="80"/>
      <c r="AE1111" s="80"/>
      <c r="AF1111" s="80"/>
      <c r="AG1111" s="80"/>
      <c r="AH1111" s="80"/>
      <c r="AI1111" s="80"/>
      <c r="AJ1111" s="80"/>
      <c r="AK1111" s="80"/>
      <c r="AL1111" s="80"/>
      <c r="AM1111" s="80"/>
      <c r="AN1111" s="80"/>
      <c r="AO1111" s="80"/>
      <c r="AP1111" s="80"/>
      <c r="AQ1111" s="80"/>
      <c r="AR1111" s="80"/>
      <c r="AS1111" s="80"/>
      <c r="AT1111" s="80"/>
      <c r="AU1111" s="80"/>
      <c r="AV1111" s="80"/>
    </row>
    <row r="1112" spans="1:48" ht="12" customHeight="1" x14ac:dyDescent="0.25">
      <c r="A1112" s="80"/>
      <c r="B1112" s="80"/>
      <c r="C1112" s="80"/>
      <c r="D1112" s="80"/>
      <c r="E1112" s="80"/>
      <c r="F1112" s="80"/>
      <c r="G1112" s="80"/>
      <c r="H1112" s="80"/>
      <c r="I1112" s="80"/>
      <c r="J1112" s="80"/>
      <c r="K1112" s="80"/>
      <c r="L1112" s="80"/>
      <c r="M1112" s="80"/>
      <c r="N1112" s="80"/>
      <c r="O1112" s="80"/>
      <c r="P1112" s="80"/>
      <c r="Q1112" s="80"/>
      <c r="R1112" s="80"/>
      <c r="S1112" s="80"/>
      <c r="T1112" s="80"/>
      <c r="U1112" s="80"/>
      <c r="V1112" s="80"/>
      <c r="W1112" s="80"/>
      <c r="X1112" s="80"/>
      <c r="Y1112" s="80"/>
      <c r="Z1112" s="80"/>
      <c r="AA1112" s="80"/>
      <c r="AB1112" s="80"/>
      <c r="AC1112" s="80"/>
      <c r="AD1112" s="80"/>
      <c r="AE1112" s="80"/>
      <c r="AF1112" s="80"/>
      <c r="AG1112" s="80"/>
      <c r="AH1112" s="80"/>
      <c r="AI1112" s="80"/>
      <c r="AJ1112" s="80"/>
      <c r="AK1112" s="80"/>
      <c r="AL1112" s="80"/>
      <c r="AM1112" s="80"/>
      <c r="AN1112" s="80"/>
      <c r="AO1112" s="80"/>
      <c r="AP1112" s="80"/>
      <c r="AQ1112" s="80"/>
      <c r="AR1112" s="80"/>
      <c r="AS1112" s="80"/>
      <c r="AT1112" s="80"/>
      <c r="AU1112" s="80"/>
      <c r="AV1112" s="80"/>
    </row>
    <row r="1113" spans="1:48" ht="12" customHeight="1" x14ac:dyDescent="0.25">
      <c r="A1113" s="80"/>
      <c r="B1113" s="80"/>
      <c r="C1113" s="80"/>
      <c r="D1113" s="80"/>
      <c r="E1113" s="80"/>
      <c r="F1113" s="80"/>
      <c r="G1113" s="80"/>
      <c r="H1113" s="80"/>
      <c r="I1113" s="80"/>
      <c r="J1113" s="80"/>
      <c r="K1113" s="80"/>
      <c r="L1113" s="80"/>
      <c r="M1113" s="80"/>
      <c r="N1113" s="80"/>
      <c r="O1113" s="80"/>
      <c r="P1113" s="80"/>
      <c r="Q1113" s="80"/>
      <c r="R1113" s="80"/>
      <c r="S1113" s="80"/>
      <c r="T1113" s="80"/>
      <c r="U1113" s="80"/>
      <c r="V1113" s="80"/>
      <c r="W1113" s="80"/>
      <c r="X1113" s="80"/>
      <c r="Y1113" s="80"/>
      <c r="Z1113" s="80"/>
      <c r="AA1113" s="80"/>
      <c r="AB1113" s="80"/>
      <c r="AC1113" s="80"/>
      <c r="AD1113" s="80"/>
      <c r="AE1113" s="80"/>
      <c r="AF1113" s="80"/>
      <c r="AG1113" s="80"/>
      <c r="AH1113" s="80"/>
      <c r="AI1113" s="80"/>
      <c r="AJ1113" s="80"/>
      <c r="AK1113" s="80"/>
      <c r="AL1113" s="80"/>
      <c r="AM1113" s="80"/>
      <c r="AN1113" s="80"/>
      <c r="AO1113" s="80"/>
      <c r="AP1113" s="80"/>
      <c r="AQ1113" s="80"/>
      <c r="AR1113" s="80"/>
      <c r="AS1113" s="80"/>
      <c r="AT1113" s="80"/>
      <c r="AU1113" s="80"/>
      <c r="AV1113" s="80"/>
    </row>
    <row r="1114" spans="1:48" ht="12" customHeight="1" x14ac:dyDescent="0.25">
      <c r="A1114" s="80"/>
      <c r="B1114" s="80"/>
      <c r="C1114" s="80"/>
      <c r="D1114" s="80"/>
      <c r="E1114" s="80"/>
      <c r="F1114" s="80"/>
      <c r="G1114" s="80"/>
      <c r="H1114" s="80"/>
      <c r="I1114" s="80"/>
      <c r="J1114" s="80"/>
      <c r="K1114" s="80"/>
      <c r="L1114" s="80"/>
      <c r="M1114" s="80"/>
      <c r="N1114" s="80"/>
      <c r="O1114" s="80"/>
      <c r="P1114" s="80"/>
      <c r="Q1114" s="80"/>
      <c r="R1114" s="80"/>
      <c r="S1114" s="80"/>
      <c r="T1114" s="80"/>
      <c r="U1114" s="80"/>
      <c r="V1114" s="80"/>
      <c r="W1114" s="80"/>
      <c r="X1114" s="80"/>
      <c r="Y1114" s="80"/>
      <c r="Z1114" s="80"/>
      <c r="AA1114" s="80"/>
      <c r="AB1114" s="80"/>
      <c r="AC1114" s="80"/>
      <c r="AD1114" s="80"/>
      <c r="AE1114" s="80"/>
      <c r="AF1114" s="80"/>
      <c r="AG1114" s="80"/>
      <c r="AH1114" s="80"/>
      <c r="AI1114" s="80"/>
      <c r="AJ1114" s="80"/>
      <c r="AK1114" s="80"/>
      <c r="AL1114" s="80"/>
      <c r="AM1114" s="80"/>
      <c r="AN1114" s="80"/>
      <c r="AO1114" s="80"/>
      <c r="AP1114" s="80"/>
      <c r="AQ1114" s="80"/>
      <c r="AR1114" s="80"/>
      <c r="AS1114" s="80"/>
      <c r="AT1114" s="80"/>
      <c r="AU1114" s="80"/>
      <c r="AV1114" s="80"/>
    </row>
    <row r="1115" spans="1:48" ht="12" customHeight="1" x14ac:dyDescent="0.25">
      <c r="A1115" s="80"/>
      <c r="B1115" s="80"/>
      <c r="C1115" s="80"/>
      <c r="D1115" s="80"/>
      <c r="E1115" s="80"/>
      <c r="F1115" s="80"/>
      <c r="G1115" s="80"/>
      <c r="H1115" s="80"/>
      <c r="I1115" s="80"/>
      <c r="J1115" s="80"/>
      <c r="K1115" s="80"/>
      <c r="L1115" s="80"/>
      <c r="M1115" s="80"/>
      <c r="N1115" s="80"/>
      <c r="O1115" s="80"/>
      <c r="P1115" s="80"/>
      <c r="Q1115" s="80"/>
      <c r="R1115" s="80"/>
      <c r="S1115" s="80"/>
      <c r="T1115" s="80"/>
      <c r="U1115" s="80"/>
      <c r="V1115" s="80"/>
      <c r="W1115" s="80"/>
      <c r="X1115" s="80"/>
      <c r="Y1115" s="80"/>
      <c r="Z1115" s="80"/>
      <c r="AA1115" s="80"/>
      <c r="AB1115" s="80"/>
      <c r="AC1115" s="80"/>
      <c r="AD1115" s="80"/>
      <c r="AE1115" s="80"/>
      <c r="AF1115" s="80"/>
      <c r="AG1115" s="80"/>
      <c r="AH1115" s="80"/>
      <c r="AI1115" s="80"/>
      <c r="AJ1115" s="80"/>
      <c r="AK1115" s="80"/>
      <c r="AL1115" s="80"/>
      <c r="AM1115" s="80"/>
      <c r="AN1115" s="80"/>
      <c r="AO1115" s="80"/>
      <c r="AP1115" s="80"/>
      <c r="AQ1115" s="80"/>
      <c r="AR1115" s="80"/>
      <c r="AS1115" s="80"/>
      <c r="AT1115" s="80"/>
      <c r="AU1115" s="80"/>
      <c r="AV1115" s="80"/>
    </row>
    <row r="1116" spans="1:48" ht="12" customHeight="1" x14ac:dyDescent="0.25">
      <c r="A1116" s="80"/>
      <c r="B1116" s="80"/>
      <c r="C1116" s="80"/>
      <c r="D1116" s="80"/>
      <c r="E1116" s="80"/>
      <c r="F1116" s="80"/>
      <c r="G1116" s="80"/>
      <c r="H1116" s="80"/>
      <c r="I1116" s="80"/>
      <c r="J1116" s="80"/>
      <c r="K1116" s="80"/>
      <c r="L1116" s="80"/>
      <c r="M1116" s="80"/>
      <c r="N1116" s="80"/>
      <c r="O1116" s="80"/>
      <c r="P1116" s="80"/>
      <c r="Q1116" s="80"/>
      <c r="R1116" s="80"/>
      <c r="S1116" s="80"/>
      <c r="T1116" s="80"/>
      <c r="U1116" s="80"/>
      <c r="V1116" s="80"/>
      <c r="W1116" s="80"/>
      <c r="X1116" s="80"/>
      <c r="Y1116" s="80"/>
      <c r="Z1116" s="80"/>
      <c r="AA1116" s="80"/>
      <c r="AB1116" s="80"/>
      <c r="AC1116" s="80"/>
      <c r="AD1116" s="80"/>
      <c r="AE1116" s="80"/>
      <c r="AF1116" s="80"/>
      <c r="AG1116" s="80"/>
      <c r="AH1116" s="80"/>
      <c r="AI1116" s="80"/>
      <c r="AJ1116" s="80"/>
      <c r="AK1116" s="80"/>
      <c r="AL1116" s="80"/>
      <c r="AM1116" s="80"/>
      <c r="AN1116" s="80"/>
      <c r="AO1116" s="80"/>
      <c r="AP1116" s="80"/>
      <c r="AQ1116" s="80"/>
      <c r="AR1116" s="80"/>
      <c r="AS1116" s="80"/>
      <c r="AT1116" s="80"/>
      <c r="AU1116" s="80"/>
      <c r="AV1116" s="80"/>
    </row>
    <row r="1117" spans="1:48" ht="12" customHeight="1" x14ac:dyDescent="0.25">
      <c r="A1117" s="80"/>
      <c r="B1117" s="80"/>
      <c r="C1117" s="80"/>
      <c r="D1117" s="80"/>
      <c r="E1117" s="80"/>
      <c r="F1117" s="80"/>
      <c r="G1117" s="80"/>
      <c r="H1117" s="80"/>
      <c r="I1117" s="80"/>
      <c r="J1117" s="80"/>
      <c r="K1117" s="80"/>
      <c r="L1117" s="80"/>
      <c r="M1117" s="80"/>
      <c r="N1117" s="80"/>
      <c r="O1117" s="80"/>
      <c r="P1117" s="80"/>
      <c r="Q1117" s="80"/>
      <c r="R1117" s="80"/>
      <c r="S1117" s="80"/>
      <c r="T1117" s="80"/>
      <c r="U1117" s="80"/>
      <c r="V1117" s="80"/>
      <c r="W1117" s="80"/>
      <c r="X1117" s="80"/>
      <c r="Y1117" s="80"/>
      <c r="Z1117" s="80"/>
      <c r="AA1117" s="80"/>
      <c r="AB1117" s="80"/>
      <c r="AC1117" s="80"/>
      <c r="AD1117" s="80"/>
      <c r="AE1117" s="80"/>
      <c r="AF1117" s="80"/>
      <c r="AG1117" s="80"/>
      <c r="AH1117" s="80"/>
      <c r="AI1117" s="80"/>
      <c r="AJ1117" s="80"/>
      <c r="AK1117" s="80"/>
      <c r="AL1117" s="80"/>
      <c r="AM1117" s="80"/>
      <c r="AN1117" s="80"/>
      <c r="AO1117" s="80"/>
      <c r="AP1117" s="80"/>
      <c r="AQ1117" s="80"/>
      <c r="AR1117" s="80"/>
      <c r="AS1117" s="80"/>
      <c r="AT1117" s="80"/>
      <c r="AU1117" s="80"/>
      <c r="AV1117" s="80"/>
    </row>
    <row r="1118" spans="1:48" ht="12" customHeight="1" x14ac:dyDescent="0.25">
      <c r="A1118" s="80"/>
      <c r="B1118" s="80"/>
      <c r="C1118" s="80"/>
      <c r="D1118" s="80"/>
      <c r="E1118" s="80"/>
      <c r="F1118" s="80"/>
      <c r="G1118" s="80"/>
      <c r="H1118" s="80"/>
      <c r="I1118" s="80"/>
      <c r="J1118" s="80"/>
      <c r="K1118" s="80"/>
      <c r="L1118" s="80"/>
      <c r="M1118" s="80"/>
      <c r="N1118" s="80"/>
      <c r="O1118" s="80"/>
      <c r="P1118" s="80"/>
      <c r="Q1118" s="80"/>
      <c r="R1118" s="80"/>
      <c r="S1118" s="80"/>
      <c r="T1118" s="80"/>
      <c r="U1118" s="80"/>
      <c r="V1118" s="80"/>
      <c r="W1118" s="80"/>
      <c r="X1118" s="80"/>
      <c r="Y1118" s="80"/>
      <c r="Z1118" s="80"/>
      <c r="AA1118" s="80"/>
      <c r="AB1118" s="80"/>
      <c r="AC1118" s="80"/>
      <c r="AD1118" s="80"/>
      <c r="AE1118" s="80"/>
      <c r="AF1118" s="80"/>
      <c r="AG1118" s="80"/>
      <c r="AH1118" s="80"/>
      <c r="AI1118" s="80"/>
      <c r="AJ1118" s="80"/>
      <c r="AK1118" s="80"/>
      <c r="AL1118" s="80"/>
      <c r="AM1118" s="80"/>
      <c r="AN1118" s="80"/>
      <c r="AO1118" s="80"/>
      <c r="AP1118" s="80"/>
      <c r="AQ1118" s="80"/>
      <c r="AR1118" s="80"/>
      <c r="AS1118" s="80"/>
      <c r="AT1118" s="80"/>
      <c r="AU1118" s="80"/>
      <c r="AV1118" s="80"/>
    </row>
    <row r="1119" spans="1:48" ht="12" customHeight="1" x14ac:dyDescent="0.25">
      <c r="A1119" s="80"/>
      <c r="B1119" s="80"/>
      <c r="C1119" s="80"/>
      <c r="D1119" s="80"/>
      <c r="E1119" s="80"/>
      <c r="F1119" s="80"/>
      <c r="G1119" s="80"/>
      <c r="H1119" s="80"/>
      <c r="I1119" s="80"/>
      <c r="J1119" s="80"/>
      <c r="K1119" s="80"/>
      <c r="L1119" s="80"/>
      <c r="M1119" s="80"/>
      <c r="N1119" s="80"/>
      <c r="O1119" s="80"/>
      <c r="P1119" s="80"/>
      <c r="Q1119" s="80"/>
      <c r="R1119" s="80"/>
      <c r="S1119" s="80"/>
      <c r="T1119" s="80"/>
      <c r="U1119" s="80"/>
      <c r="V1119" s="80"/>
      <c r="W1119" s="80"/>
      <c r="X1119" s="80"/>
      <c r="Y1119" s="80"/>
      <c r="Z1119" s="80"/>
      <c r="AA1119" s="80"/>
      <c r="AB1119" s="80"/>
      <c r="AC1119" s="80"/>
      <c r="AD1119" s="80"/>
      <c r="AE1119" s="80"/>
      <c r="AF1119" s="80"/>
      <c r="AG1119" s="80"/>
      <c r="AH1119" s="80"/>
      <c r="AI1119" s="80"/>
      <c r="AJ1119" s="80"/>
      <c r="AK1119" s="80"/>
      <c r="AL1119" s="80"/>
      <c r="AM1119" s="80"/>
      <c r="AN1119" s="80"/>
      <c r="AO1119" s="80"/>
      <c r="AP1119" s="80"/>
      <c r="AQ1119" s="80"/>
      <c r="AR1119" s="80"/>
      <c r="AS1119" s="80"/>
      <c r="AT1119" s="80"/>
      <c r="AU1119" s="80"/>
      <c r="AV1119" s="80"/>
    </row>
    <row r="1120" spans="1:48" ht="12" customHeight="1" x14ac:dyDescent="0.25">
      <c r="A1120" s="80"/>
      <c r="B1120" s="80"/>
      <c r="C1120" s="80"/>
      <c r="D1120" s="80"/>
      <c r="E1120" s="80"/>
      <c r="F1120" s="80"/>
      <c r="G1120" s="80"/>
      <c r="H1120" s="80"/>
      <c r="I1120" s="80"/>
      <c r="J1120" s="80"/>
      <c r="K1120" s="80"/>
      <c r="L1120" s="80"/>
      <c r="M1120" s="80"/>
      <c r="N1120" s="80"/>
      <c r="O1120" s="80"/>
      <c r="P1120" s="80"/>
      <c r="Q1120" s="80"/>
      <c r="R1120" s="80"/>
      <c r="S1120" s="80"/>
      <c r="T1120" s="80"/>
      <c r="U1120" s="80"/>
      <c r="V1120" s="80"/>
      <c r="W1120" s="80"/>
      <c r="X1120" s="80"/>
      <c r="Y1120" s="80"/>
      <c r="Z1120" s="80"/>
      <c r="AA1120" s="80"/>
      <c r="AB1120" s="80"/>
      <c r="AC1120" s="80"/>
      <c r="AD1120" s="80"/>
      <c r="AE1120" s="80"/>
      <c r="AF1120" s="80"/>
      <c r="AG1120" s="80"/>
      <c r="AH1120" s="80"/>
      <c r="AI1120" s="80"/>
      <c r="AJ1120" s="80"/>
      <c r="AK1120" s="80"/>
      <c r="AL1120" s="80"/>
      <c r="AM1120" s="80"/>
      <c r="AN1120" s="80"/>
      <c r="AO1120" s="80"/>
      <c r="AP1120" s="80"/>
      <c r="AQ1120" s="80"/>
      <c r="AR1120" s="80"/>
      <c r="AS1120" s="80"/>
      <c r="AT1120" s="80"/>
      <c r="AU1120" s="80"/>
      <c r="AV1120" s="80"/>
    </row>
    <row r="1121" spans="1:48" ht="12" customHeight="1" x14ac:dyDescent="0.25">
      <c r="A1121" s="80"/>
      <c r="B1121" s="80"/>
      <c r="C1121" s="80"/>
      <c r="D1121" s="80"/>
      <c r="E1121" s="80"/>
      <c r="F1121" s="80"/>
      <c r="G1121" s="80"/>
      <c r="H1121" s="80"/>
      <c r="I1121" s="80"/>
      <c r="J1121" s="80"/>
      <c r="K1121" s="80"/>
      <c r="L1121" s="80"/>
      <c r="M1121" s="80"/>
      <c r="N1121" s="80"/>
      <c r="O1121" s="80"/>
      <c r="P1121" s="80"/>
      <c r="Q1121" s="80"/>
      <c r="R1121" s="80"/>
      <c r="S1121" s="80"/>
      <c r="T1121" s="80"/>
      <c r="U1121" s="80"/>
      <c r="V1121" s="80"/>
      <c r="W1121" s="80"/>
      <c r="X1121" s="80"/>
      <c r="Y1121" s="80"/>
      <c r="Z1121" s="80"/>
      <c r="AA1121" s="80"/>
      <c r="AB1121" s="80"/>
      <c r="AC1121" s="80"/>
      <c r="AD1121" s="80"/>
      <c r="AE1121" s="80"/>
      <c r="AF1121" s="80"/>
      <c r="AG1121" s="80"/>
      <c r="AH1121" s="80"/>
      <c r="AI1121" s="80"/>
      <c r="AJ1121" s="80"/>
      <c r="AK1121" s="80"/>
      <c r="AL1121" s="80"/>
      <c r="AM1121" s="80"/>
      <c r="AN1121" s="80"/>
      <c r="AO1121" s="80"/>
      <c r="AP1121" s="80"/>
      <c r="AQ1121" s="80"/>
      <c r="AR1121" s="80"/>
      <c r="AS1121" s="80"/>
      <c r="AT1121" s="80"/>
      <c r="AU1121" s="80"/>
      <c r="AV1121" s="80"/>
    </row>
    <row r="1122" spans="1:48" ht="12" customHeight="1" x14ac:dyDescent="0.25">
      <c r="A1122" s="80"/>
      <c r="B1122" s="80"/>
      <c r="C1122" s="80"/>
      <c r="D1122" s="80"/>
      <c r="E1122" s="80"/>
      <c r="F1122" s="80"/>
      <c r="G1122" s="80"/>
      <c r="H1122" s="80"/>
      <c r="I1122" s="80"/>
      <c r="J1122" s="80"/>
      <c r="K1122" s="80"/>
      <c r="L1122" s="80"/>
      <c r="M1122" s="80"/>
      <c r="N1122" s="80"/>
      <c r="O1122" s="80"/>
      <c r="P1122" s="80"/>
      <c r="Q1122" s="80"/>
      <c r="R1122" s="80"/>
      <c r="S1122" s="80"/>
      <c r="T1122" s="80"/>
      <c r="U1122" s="80"/>
      <c r="V1122" s="80"/>
      <c r="W1122" s="80"/>
      <c r="X1122" s="80"/>
      <c r="Y1122" s="80"/>
      <c r="Z1122" s="80"/>
      <c r="AA1122" s="80"/>
      <c r="AB1122" s="80"/>
      <c r="AC1122" s="80"/>
      <c r="AD1122" s="80"/>
      <c r="AE1122" s="80"/>
      <c r="AF1122" s="80"/>
      <c r="AG1122" s="80"/>
      <c r="AH1122" s="80"/>
      <c r="AI1122" s="80"/>
      <c r="AJ1122" s="80"/>
      <c r="AK1122" s="80"/>
      <c r="AL1122" s="80"/>
      <c r="AM1122" s="80"/>
      <c r="AN1122" s="80"/>
      <c r="AO1122" s="80"/>
      <c r="AP1122" s="80"/>
      <c r="AQ1122" s="80"/>
      <c r="AR1122" s="80"/>
      <c r="AS1122" s="80"/>
      <c r="AT1122" s="80"/>
      <c r="AU1122" s="80"/>
      <c r="AV1122" s="80"/>
    </row>
    <row r="1123" spans="1:48" ht="12" customHeight="1" x14ac:dyDescent="0.25">
      <c r="A1123" s="80"/>
      <c r="B1123" s="80"/>
      <c r="C1123" s="80"/>
      <c r="D1123" s="80"/>
      <c r="E1123" s="80"/>
      <c r="F1123" s="80"/>
      <c r="G1123" s="80"/>
      <c r="H1123" s="80"/>
      <c r="I1123" s="80"/>
      <c r="J1123" s="80"/>
      <c r="K1123" s="80"/>
      <c r="L1123" s="80"/>
      <c r="M1123" s="80"/>
      <c r="N1123" s="80"/>
      <c r="O1123" s="80"/>
      <c r="P1123" s="80"/>
      <c r="Q1123" s="80"/>
      <c r="R1123" s="80"/>
      <c r="S1123" s="80"/>
      <c r="T1123" s="80"/>
      <c r="U1123" s="80"/>
      <c r="V1123" s="80"/>
      <c r="W1123" s="80"/>
      <c r="X1123" s="80"/>
      <c r="Y1123" s="80"/>
      <c r="Z1123" s="80"/>
      <c r="AA1123" s="80"/>
      <c r="AB1123" s="80"/>
      <c r="AC1123" s="80"/>
      <c r="AD1123" s="80"/>
      <c r="AE1123" s="80"/>
      <c r="AF1123" s="80"/>
      <c r="AG1123" s="80"/>
      <c r="AH1123" s="80"/>
      <c r="AI1123" s="80"/>
      <c r="AJ1123" s="80"/>
      <c r="AK1123" s="80"/>
      <c r="AL1123" s="80"/>
      <c r="AM1123" s="80"/>
      <c r="AN1123" s="80"/>
      <c r="AO1123" s="80"/>
      <c r="AP1123" s="80"/>
      <c r="AQ1123" s="80"/>
      <c r="AR1123" s="80"/>
      <c r="AS1123" s="80"/>
      <c r="AT1123" s="80"/>
      <c r="AU1123" s="80"/>
      <c r="AV1123" s="80"/>
    </row>
    <row r="1124" spans="1:48" ht="12" customHeight="1" x14ac:dyDescent="0.25">
      <c r="A1124" s="80"/>
      <c r="B1124" s="80"/>
      <c r="C1124" s="80"/>
      <c r="D1124" s="80"/>
      <c r="E1124" s="80"/>
      <c r="F1124" s="80"/>
      <c r="G1124" s="80"/>
      <c r="H1124" s="80"/>
      <c r="I1124" s="80"/>
      <c r="J1124" s="80"/>
      <c r="K1124" s="80"/>
      <c r="L1124" s="80"/>
      <c r="M1124" s="80"/>
      <c r="N1124" s="80"/>
      <c r="O1124" s="80"/>
      <c r="P1124" s="80"/>
      <c r="Q1124" s="80"/>
      <c r="R1124" s="80"/>
      <c r="S1124" s="80"/>
      <c r="T1124" s="80"/>
      <c r="U1124" s="80"/>
      <c r="V1124" s="80"/>
      <c r="W1124" s="80"/>
      <c r="X1124" s="80"/>
      <c r="Y1124" s="80"/>
      <c r="Z1124" s="80"/>
      <c r="AA1124" s="80"/>
      <c r="AB1124" s="80"/>
      <c r="AC1124" s="80"/>
      <c r="AD1124" s="80"/>
      <c r="AE1124" s="80"/>
      <c r="AF1124" s="80"/>
      <c r="AG1124" s="80"/>
      <c r="AH1124" s="80"/>
      <c r="AI1124" s="80"/>
      <c r="AJ1124" s="80"/>
      <c r="AK1124" s="80"/>
      <c r="AL1124" s="80"/>
      <c r="AM1124" s="80"/>
      <c r="AN1124" s="80"/>
      <c r="AO1124" s="80"/>
      <c r="AP1124" s="80"/>
      <c r="AQ1124" s="80"/>
      <c r="AR1124" s="80"/>
      <c r="AS1124" s="80"/>
      <c r="AT1124" s="80"/>
      <c r="AU1124" s="80"/>
      <c r="AV1124" s="80"/>
    </row>
    <row r="1125" spans="1:48" ht="12" customHeight="1" x14ac:dyDescent="0.25">
      <c r="A1125" s="80"/>
      <c r="B1125" s="80"/>
      <c r="C1125" s="80"/>
      <c r="D1125" s="80"/>
      <c r="E1125" s="80"/>
      <c r="F1125" s="80"/>
      <c r="G1125" s="80"/>
      <c r="H1125" s="80"/>
      <c r="I1125" s="80"/>
      <c r="J1125" s="80"/>
      <c r="K1125" s="80"/>
      <c r="L1125" s="80"/>
      <c r="M1125" s="80"/>
      <c r="N1125" s="80"/>
      <c r="O1125" s="80"/>
      <c r="P1125" s="80"/>
      <c r="Q1125" s="80"/>
      <c r="R1125" s="80"/>
      <c r="S1125" s="80"/>
      <c r="T1125" s="80"/>
      <c r="U1125" s="80"/>
      <c r="V1125" s="80"/>
      <c r="W1125" s="80"/>
      <c r="X1125" s="80"/>
      <c r="Y1125" s="80"/>
      <c r="Z1125" s="80"/>
      <c r="AA1125" s="80"/>
      <c r="AB1125" s="80"/>
      <c r="AC1125" s="80"/>
      <c r="AD1125" s="80"/>
      <c r="AE1125" s="80"/>
      <c r="AF1125" s="80"/>
      <c r="AG1125" s="80"/>
      <c r="AH1125" s="80"/>
      <c r="AI1125" s="80"/>
      <c r="AJ1125" s="80"/>
      <c r="AK1125" s="80"/>
      <c r="AL1125" s="80"/>
      <c r="AM1125" s="80"/>
      <c r="AN1125" s="80"/>
      <c r="AO1125" s="80"/>
      <c r="AP1125" s="80"/>
      <c r="AQ1125" s="80"/>
      <c r="AR1125" s="80"/>
      <c r="AS1125" s="80"/>
      <c r="AT1125" s="80"/>
      <c r="AU1125" s="80"/>
      <c r="AV1125" s="80"/>
    </row>
    <row r="1126" spans="1:48" ht="12" customHeight="1" x14ac:dyDescent="0.25">
      <c r="A1126" s="80"/>
      <c r="B1126" s="80"/>
      <c r="C1126" s="80"/>
      <c r="D1126" s="80"/>
      <c r="E1126" s="80"/>
      <c r="F1126" s="80"/>
      <c r="G1126" s="80"/>
      <c r="H1126" s="80"/>
      <c r="I1126" s="80"/>
      <c r="J1126" s="80"/>
      <c r="K1126" s="80"/>
      <c r="L1126" s="80"/>
      <c r="M1126" s="80"/>
      <c r="N1126" s="80"/>
      <c r="O1126" s="80"/>
      <c r="P1126" s="80"/>
      <c r="Q1126" s="80"/>
      <c r="R1126" s="80"/>
      <c r="S1126" s="80"/>
      <c r="T1126" s="80"/>
      <c r="U1126" s="80"/>
      <c r="V1126" s="80"/>
      <c r="W1126" s="80"/>
      <c r="X1126" s="80"/>
      <c r="Y1126" s="80"/>
      <c r="Z1126" s="80"/>
      <c r="AA1126" s="80"/>
      <c r="AB1126" s="80"/>
      <c r="AC1126" s="80"/>
      <c r="AD1126" s="80"/>
      <c r="AE1126" s="80"/>
      <c r="AF1126" s="80"/>
      <c r="AG1126" s="80"/>
      <c r="AH1126" s="80"/>
      <c r="AI1126" s="80"/>
      <c r="AJ1126" s="80"/>
      <c r="AK1126" s="80"/>
      <c r="AL1126" s="80"/>
      <c r="AM1126" s="80"/>
      <c r="AN1126" s="80"/>
      <c r="AO1126" s="80"/>
      <c r="AP1126" s="80"/>
      <c r="AQ1126" s="80"/>
      <c r="AR1126" s="80"/>
      <c r="AS1126" s="80"/>
      <c r="AT1126" s="80"/>
      <c r="AU1126" s="80"/>
      <c r="AV1126" s="80"/>
    </row>
    <row r="1127" spans="1:48" ht="12" customHeight="1" x14ac:dyDescent="0.25">
      <c r="A1127" s="80"/>
      <c r="B1127" s="80"/>
      <c r="C1127" s="80"/>
      <c r="D1127" s="80"/>
      <c r="E1127" s="80"/>
      <c r="F1127" s="80"/>
      <c r="G1127" s="80"/>
      <c r="H1127" s="80"/>
      <c r="I1127" s="80"/>
      <c r="J1127" s="80"/>
      <c r="K1127" s="80"/>
      <c r="L1127" s="80"/>
      <c r="M1127" s="80"/>
      <c r="N1127" s="80"/>
      <c r="O1127" s="80"/>
      <c r="P1127" s="80"/>
      <c r="Q1127" s="80"/>
      <c r="R1127" s="80"/>
      <c r="S1127" s="80"/>
      <c r="T1127" s="80"/>
      <c r="U1127" s="80"/>
      <c r="V1127" s="80"/>
      <c r="W1127" s="80"/>
      <c r="X1127" s="80"/>
      <c r="Y1127" s="80"/>
      <c r="Z1127" s="80"/>
      <c r="AA1127" s="80"/>
      <c r="AB1127" s="80"/>
      <c r="AC1127" s="80"/>
      <c r="AD1127" s="80"/>
      <c r="AE1127" s="80"/>
      <c r="AF1127" s="80"/>
      <c r="AG1127" s="80"/>
      <c r="AH1127" s="80"/>
      <c r="AI1127" s="80"/>
      <c r="AJ1127" s="80"/>
      <c r="AK1127" s="80"/>
      <c r="AL1127" s="80"/>
      <c r="AM1127" s="80"/>
      <c r="AN1127" s="80"/>
      <c r="AO1127" s="80"/>
      <c r="AP1127" s="80"/>
      <c r="AQ1127" s="80"/>
      <c r="AR1127" s="80"/>
      <c r="AS1127" s="80"/>
      <c r="AT1127" s="80"/>
      <c r="AU1127" s="80"/>
      <c r="AV1127" s="80"/>
    </row>
    <row r="1128" spans="1:48" ht="12" customHeight="1" x14ac:dyDescent="0.25">
      <c r="A1128" s="80"/>
      <c r="B1128" s="80"/>
      <c r="C1128" s="80"/>
      <c r="D1128" s="80"/>
      <c r="E1128" s="80"/>
      <c r="F1128" s="80"/>
      <c r="G1128" s="80"/>
      <c r="H1128" s="80"/>
      <c r="I1128" s="80"/>
      <c r="J1128" s="80"/>
      <c r="K1128" s="80"/>
      <c r="L1128" s="80"/>
      <c r="M1128" s="80"/>
      <c r="N1128" s="80"/>
      <c r="O1128" s="80"/>
      <c r="P1128" s="80"/>
      <c r="Q1128" s="80"/>
      <c r="R1128" s="80"/>
      <c r="S1128" s="80"/>
      <c r="T1128" s="80"/>
      <c r="U1128" s="80"/>
      <c r="V1128" s="80"/>
      <c r="W1128" s="80"/>
      <c r="X1128" s="80"/>
      <c r="Y1128" s="80"/>
      <c r="Z1128" s="80"/>
      <c r="AA1128" s="80"/>
      <c r="AB1128" s="80"/>
      <c r="AC1128" s="80"/>
      <c r="AD1128" s="80"/>
      <c r="AE1128" s="80"/>
      <c r="AF1128" s="80"/>
      <c r="AG1128" s="80"/>
      <c r="AH1128" s="80"/>
      <c r="AI1128" s="80"/>
      <c r="AJ1128" s="80"/>
      <c r="AK1128" s="80"/>
      <c r="AL1128" s="80"/>
      <c r="AM1128" s="80"/>
      <c r="AN1128" s="80"/>
      <c r="AO1128" s="80"/>
      <c r="AP1128" s="80"/>
      <c r="AQ1128" s="80"/>
      <c r="AR1128" s="80"/>
      <c r="AS1128" s="80"/>
      <c r="AT1128" s="80"/>
      <c r="AU1128" s="80"/>
      <c r="AV1128" s="80"/>
    </row>
    <row r="1129" spans="1:48" ht="12" customHeight="1" x14ac:dyDescent="0.25">
      <c r="A1129" s="80"/>
      <c r="B1129" s="80"/>
      <c r="C1129" s="80"/>
      <c r="D1129" s="80"/>
      <c r="E1129" s="80"/>
      <c r="F1129" s="80"/>
      <c r="G1129" s="80"/>
      <c r="H1129" s="80"/>
      <c r="I1129" s="80"/>
      <c r="J1129" s="80"/>
      <c r="K1129" s="80"/>
      <c r="L1129" s="80"/>
      <c r="M1129" s="80"/>
      <c r="N1129" s="80"/>
      <c r="O1129" s="80"/>
      <c r="P1129" s="80"/>
      <c r="Q1129" s="80"/>
      <c r="R1129" s="80"/>
      <c r="S1129" s="80"/>
      <c r="T1129" s="80"/>
      <c r="U1129" s="80"/>
      <c r="V1129" s="80"/>
      <c r="W1129" s="80"/>
      <c r="X1129" s="80"/>
      <c r="Y1129" s="80"/>
      <c r="Z1129" s="80"/>
      <c r="AA1129" s="80"/>
      <c r="AB1129" s="80"/>
      <c r="AC1129" s="80"/>
      <c r="AD1129" s="80"/>
      <c r="AE1129" s="80"/>
      <c r="AF1129" s="80"/>
      <c r="AG1129" s="80"/>
      <c r="AH1129" s="80"/>
      <c r="AI1129" s="80"/>
      <c r="AJ1129" s="80"/>
      <c r="AK1129" s="80"/>
      <c r="AL1129" s="80"/>
      <c r="AM1129" s="80"/>
      <c r="AN1129" s="80"/>
      <c r="AO1129" s="80"/>
      <c r="AP1129" s="80"/>
      <c r="AQ1129" s="80"/>
      <c r="AR1129" s="80"/>
      <c r="AS1129" s="80"/>
      <c r="AT1129" s="80"/>
      <c r="AU1129" s="80"/>
      <c r="AV1129" s="80"/>
    </row>
    <row r="1130" spans="1:48" ht="12" customHeight="1" x14ac:dyDescent="0.25">
      <c r="A1130" s="80"/>
      <c r="B1130" s="80"/>
      <c r="C1130" s="80"/>
      <c r="D1130" s="80"/>
      <c r="E1130" s="80"/>
      <c r="F1130" s="80"/>
      <c r="G1130" s="80"/>
      <c r="H1130" s="80"/>
      <c r="I1130" s="80"/>
      <c r="J1130" s="80"/>
      <c r="K1130" s="80"/>
      <c r="L1130" s="80"/>
      <c r="M1130" s="80"/>
      <c r="N1130" s="80"/>
      <c r="O1130" s="80"/>
      <c r="P1130" s="80"/>
      <c r="Q1130" s="80"/>
      <c r="R1130" s="80"/>
      <c r="S1130" s="80"/>
      <c r="T1130" s="80"/>
      <c r="U1130" s="80"/>
      <c r="V1130" s="80"/>
      <c r="W1130" s="80"/>
      <c r="X1130" s="80"/>
      <c r="Y1130" s="80"/>
      <c r="Z1130" s="80"/>
      <c r="AA1130" s="80"/>
      <c r="AB1130" s="80"/>
      <c r="AC1130" s="80"/>
      <c r="AD1130" s="80"/>
      <c r="AE1130" s="80"/>
      <c r="AF1130" s="80"/>
      <c r="AG1130" s="80"/>
      <c r="AH1130" s="80"/>
      <c r="AI1130" s="80"/>
      <c r="AJ1130" s="80"/>
      <c r="AK1130" s="80"/>
      <c r="AL1130" s="80"/>
      <c r="AM1130" s="80"/>
      <c r="AN1130" s="80"/>
      <c r="AO1130" s="80"/>
      <c r="AP1130" s="80"/>
      <c r="AQ1130" s="80"/>
      <c r="AR1130" s="80"/>
      <c r="AS1130" s="80"/>
      <c r="AT1130" s="80"/>
      <c r="AU1130" s="80"/>
      <c r="AV1130" s="80"/>
    </row>
    <row r="1131" spans="1:48" ht="12" customHeight="1" x14ac:dyDescent="0.25">
      <c r="A1131" s="80"/>
      <c r="B1131" s="80"/>
      <c r="C1131" s="80"/>
      <c r="D1131" s="80"/>
      <c r="E1131" s="80"/>
      <c r="F1131" s="80"/>
      <c r="G1131" s="80"/>
      <c r="H1131" s="80"/>
      <c r="I1131" s="80"/>
      <c r="J1131" s="80"/>
      <c r="K1131" s="80"/>
      <c r="L1131" s="80"/>
      <c r="M1131" s="80"/>
      <c r="N1131" s="80"/>
      <c r="O1131" s="80"/>
      <c r="P1131" s="80"/>
      <c r="Q1131" s="80"/>
      <c r="R1131" s="80"/>
      <c r="S1131" s="80"/>
      <c r="T1131" s="80"/>
      <c r="U1131" s="80"/>
      <c r="V1131" s="80"/>
      <c r="W1131" s="80"/>
      <c r="X1131" s="80"/>
      <c r="Y1131" s="80"/>
      <c r="Z1131" s="80"/>
      <c r="AA1131" s="80"/>
      <c r="AB1131" s="80"/>
      <c r="AC1131" s="80"/>
      <c r="AD1131" s="80"/>
      <c r="AE1131" s="80"/>
      <c r="AF1131" s="80"/>
      <c r="AG1131" s="80"/>
      <c r="AH1131" s="80"/>
      <c r="AI1131" s="80"/>
      <c r="AJ1131" s="80"/>
      <c r="AK1131" s="80"/>
      <c r="AL1131" s="80"/>
      <c r="AM1131" s="80"/>
      <c r="AN1131" s="80"/>
      <c r="AO1131" s="80"/>
      <c r="AP1131" s="80"/>
      <c r="AQ1131" s="80"/>
      <c r="AR1131" s="80"/>
      <c r="AS1131" s="80"/>
      <c r="AT1131" s="80"/>
      <c r="AU1131" s="80"/>
      <c r="AV1131" s="80"/>
    </row>
    <row r="1132" spans="1:48" ht="12" customHeight="1" x14ac:dyDescent="0.25">
      <c r="A1132" s="80"/>
      <c r="B1132" s="80"/>
      <c r="C1132" s="80"/>
      <c r="D1132" s="80"/>
      <c r="E1132" s="80"/>
      <c r="F1132" s="80"/>
      <c r="G1132" s="80"/>
      <c r="H1132" s="80"/>
      <c r="I1132" s="80"/>
      <c r="J1132" s="80"/>
      <c r="K1132" s="80"/>
      <c r="L1132" s="80"/>
      <c r="M1132" s="80"/>
      <c r="N1132" s="80"/>
      <c r="O1132" s="80"/>
      <c r="P1132" s="80"/>
      <c r="Q1132" s="80"/>
      <c r="R1132" s="80"/>
      <c r="S1132" s="80"/>
      <c r="T1132" s="80"/>
      <c r="U1132" s="80"/>
      <c r="V1132" s="80"/>
      <c r="W1132" s="80"/>
      <c r="X1132" s="80"/>
      <c r="Y1132" s="80"/>
      <c r="Z1132" s="80"/>
      <c r="AA1132" s="80"/>
      <c r="AB1132" s="80"/>
      <c r="AC1132" s="80"/>
      <c r="AD1132" s="80"/>
      <c r="AE1132" s="80"/>
      <c r="AF1132" s="80"/>
      <c r="AG1132" s="80"/>
      <c r="AH1132" s="80"/>
      <c r="AI1132" s="80"/>
      <c r="AJ1132" s="80"/>
      <c r="AK1132" s="80"/>
      <c r="AL1132" s="80"/>
      <c r="AM1132" s="80"/>
      <c r="AN1132" s="80"/>
      <c r="AO1132" s="80"/>
      <c r="AP1132" s="80"/>
      <c r="AQ1132" s="80"/>
      <c r="AR1132" s="80"/>
      <c r="AS1132" s="80"/>
      <c r="AT1132" s="80"/>
      <c r="AU1132" s="80"/>
      <c r="AV1132" s="80"/>
    </row>
    <row r="1133" spans="1:48" ht="12" customHeight="1" x14ac:dyDescent="0.25">
      <c r="A1133" s="80"/>
      <c r="B1133" s="80"/>
      <c r="C1133" s="80"/>
      <c r="D1133" s="80"/>
      <c r="E1133" s="80"/>
      <c r="F1133" s="80"/>
      <c r="G1133" s="80"/>
      <c r="H1133" s="80"/>
      <c r="I1133" s="80"/>
      <c r="J1133" s="80"/>
      <c r="K1133" s="80"/>
      <c r="L1133" s="80"/>
      <c r="M1133" s="80"/>
      <c r="N1133" s="80"/>
      <c r="O1133" s="80"/>
      <c r="P1133" s="80"/>
      <c r="Q1133" s="80"/>
      <c r="R1133" s="80"/>
      <c r="S1133" s="80"/>
      <c r="T1133" s="80"/>
      <c r="U1133" s="80"/>
      <c r="V1133" s="80"/>
      <c r="W1133" s="80"/>
      <c r="X1133" s="80"/>
      <c r="Y1133" s="80"/>
      <c r="Z1133" s="80"/>
      <c r="AA1133" s="80"/>
      <c r="AB1133" s="80"/>
      <c r="AC1133" s="80"/>
      <c r="AD1133" s="80"/>
      <c r="AE1133" s="80"/>
      <c r="AF1133" s="80"/>
      <c r="AG1133" s="80"/>
      <c r="AH1133" s="80"/>
      <c r="AI1133" s="80"/>
      <c r="AJ1133" s="80"/>
      <c r="AK1133" s="80"/>
      <c r="AL1133" s="80"/>
      <c r="AM1133" s="80"/>
      <c r="AN1133" s="80"/>
      <c r="AO1133" s="80"/>
      <c r="AP1133" s="80"/>
      <c r="AQ1133" s="80"/>
      <c r="AR1133" s="80"/>
      <c r="AS1133" s="80"/>
      <c r="AT1133" s="80"/>
      <c r="AU1133" s="80"/>
      <c r="AV1133" s="80"/>
    </row>
    <row r="1134" spans="1:48" ht="12" customHeight="1" x14ac:dyDescent="0.25">
      <c r="A1134" s="80"/>
      <c r="B1134" s="80"/>
      <c r="C1134" s="80"/>
      <c r="D1134" s="80"/>
      <c r="E1134" s="80"/>
      <c r="F1134" s="80"/>
      <c r="G1134" s="80"/>
      <c r="H1134" s="80"/>
      <c r="I1134" s="80"/>
      <c r="J1134" s="80"/>
      <c r="K1134" s="80"/>
      <c r="L1134" s="80"/>
      <c r="M1134" s="80"/>
      <c r="N1134" s="80"/>
      <c r="O1134" s="80"/>
      <c r="P1134" s="80"/>
      <c r="Q1134" s="80"/>
      <c r="R1134" s="80"/>
      <c r="S1134" s="80"/>
      <c r="T1134" s="80"/>
      <c r="U1134" s="80"/>
      <c r="V1134" s="80"/>
      <c r="W1134" s="80"/>
      <c r="X1134" s="80"/>
      <c r="Y1134" s="80"/>
      <c r="Z1134" s="80"/>
      <c r="AA1134" s="80"/>
      <c r="AB1134" s="80"/>
      <c r="AC1134" s="80"/>
      <c r="AD1134" s="80"/>
      <c r="AE1134" s="80"/>
      <c r="AF1134" s="80"/>
      <c r="AG1134" s="80"/>
      <c r="AH1134" s="80"/>
      <c r="AI1134" s="80"/>
      <c r="AJ1134" s="80"/>
      <c r="AK1134" s="80"/>
      <c r="AL1134" s="80"/>
      <c r="AM1134" s="80"/>
      <c r="AN1134" s="80"/>
      <c r="AO1134" s="80"/>
      <c r="AP1134" s="80"/>
      <c r="AQ1134" s="80"/>
      <c r="AR1134" s="80"/>
      <c r="AS1134" s="80"/>
      <c r="AT1134" s="80"/>
      <c r="AU1134" s="80"/>
      <c r="AV1134" s="80"/>
    </row>
    <row r="1135" spans="1:48" ht="12" customHeight="1" x14ac:dyDescent="0.25">
      <c r="A1135" s="80"/>
      <c r="B1135" s="80"/>
      <c r="C1135" s="80"/>
      <c r="D1135" s="80"/>
      <c r="E1135" s="80"/>
      <c r="F1135" s="80"/>
      <c r="G1135" s="80"/>
      <c r="H1135" s="80"/>
      <c r="I1135" s="80"/>
      <c r="J1135" s="80"/>
      <c r="K1135" s="80"/>
      <c r="L1135" s="80"/>
      <c r="M1135" s="80"/>
      <c r="N1135" s="80"/>
      <c r="O1135" s="80"/>
      <c r="P1135" s="80"/>
      <c r="Q1135" s="80"/>
      <c r="R1135" s="80"/>
      <c r="S1135" s="80"/>
      <c r="T1135" s="80"/>
      <c r="U1135" s="80"/>
      <c r="V1135" s="80"/>
      <c r="W1135" s="80"/>
      <c r="X1135" s="80"/>
      <c r="Y1135" s="80"/>
      <c r="Z1135" s="80"/>
      <c r="AA1135" s="80"/>
      <c r="AB1135" s="80"/>
      <c r="AC1135" s="80"/>
      <c r="AD1135" s="80"/>
      <c r="AE1135" s="80"/>
      <c r="AF1135" s="80"/>
      <c r="AG1135" s="80"/>
      <c r="AH1135" s="80"/>
      <c r="AI1135" s="80"/>
      <c r="AJ1135" s="80"/>
      <c r="AK1135" s="80"/>
      <c r="AL1135" s="80"/>
      <c r="AM1135" s="80"/>
      <c r="AN1135" s="80"/>
      <c r="AO1135" s="80"/>
      <c r="AP1135" s="80"/>
      <c r="AQ1135" s="80"/>
      <c r="AR1135" s="80"/>
      <c r="AS1135" s="80"/>
      <c r="AT1135" s="80"/>
      <c r="AU1135" s="80"/>
      <c r="AV1135" s="80"/>
    </row>
    <row r="1136" spans="1:48" ht="12" customHeight="1" x14ac:dyDescent="0.25">
      <c r="A1136" s="80"/>
      <c r="B1136" s="80"/>
      <c r="C1136" s="80"/>
      <c r="D1136" s="80"/>
      <c r="E1136" s="80"/>
      <c r="F1136" s="80"/>
      <c r="G1136" s="80"/>
      <c r="H1136" s="80"/>
      <c r="I1136" s="80"/>
      <c r="J1136" s="80"/>
      <c r="K1136" s="80"/>
      <c r="L1136" s="80"/>
      <c r="M1136" s="80"/>
      <c r="N1136" s="80"/>
      <c r="O1136" s="80"/>
      <c r="P1136" s="80"/>
      <c r="Q1136" s="80"/>
      <c r="R1136" s="80"/>
      <c r="S1136" s="80"/>
      <c r="T1136" s="80"/>
      <c r="U1136" s="80"/>
      <c r="V1136" s="80"/>
      <c r="W1136" s="80"/>
      <c r="X1136" s="80"/>
      <c r="Y1136" s="80"/>
      <c r="Z1136" s="80"/>
      <c r="AA1136" s="80"/>
      <c r="AB1136" s="80"/>
      <c r="AC1136" s="80"/>
      <c r="AD1136" s="80"/>
      <c r="AE1136" s="80"/>
      <c r="AF1136" s="80"/>
      <c r="AG1136" s="80"/>
      <c r="AH1136" s="80"/>
      <c r="AI1136" s="80"/>
      <c r="AJ1136" s="80"/>
      <c r="AK1136" s="80"/>
      <c r="AL1136" s="80"/>
      <c r="AM1136" s="80"/>
      <c r="AN1136" s="80"/>
      <c r="AO1136" s="80"/>
      <c r="AP1136" s="80"/>
      <c r="AQ1136" s="80"/>
      <c r="AR1136" s="80"/>
      <c r="AS1136" s="80"/>
      <c r="AT1136" s="80"/>
      <c r="AU1136" s="80"/>
      <c r="AV1136" s="80"/>
    </row>
    <row r="1137" spans="1:48" ht="12" customHeight="1" x14ac:dyDescent="0.25">
      <c r="A1137" s="80"/>
      <c r="B1137" s="80"/>
      <c r="C1137" s="80"/>
      <c r="D1137" s="80"/>
      <c r="E1137" s="80"/>
      <c r="F1137" s="80"/>
      <c r="G1137" s="80"/>
      <c r="H1137" s="80"/>
      <c r="I1137" s="80"/>
      <c r="J1137" s="80"/>
      <c r="K1137" s="80"/>
      <c r="L1137" s="80"/>
      <c r="M1137" s="80"/>
      <c r="N1137" s="80"/>
      <c r="O1137" s="80"/>
      <c r="P1137" s="80"/>
      <c r="Q1137" s="80"/>
      <c r="R1137" s="80"/>
      <c r="S1137" s="80"/>
      <c r="T1137" s="80"/>
      <c r="U1137" s="80"/>
      <c r="V1137" s="80"/>
      <c r="W1137" s="80"/>
      <c r="X1137" s="80"/>
      <c r="Y1137" s="80"/>
      <c r="Z1137" s="80"/>
      <c r="AA1137" s="80"/>
      <c r="AB1137" s="80"/>
      <c r="AC1137" s="80"/>
      <c r="AD1137" s="80"/>
      <c r="AE1137" s="80"/>
      <c r="AF1137" s="80"/>
      <c r="AG1137" s="80"/>
      <c r="AH1137" s="80"/>
      <c r="AI1137" s="80"/>
      <c r="AJ1137" s="80"/>
      <c r="AK1137" s="80"/>
      <c r="AL1137" s="80"/>
      <c r="AM1137" s="80"/>
      <c r="AN1137" s="80"/>
      <c r="AO1137" s="80"/>
      <c r="AP1137" s="80"/>
      <c r="AQ1137" s="80"/>
      <c r="AR1137" s="80"/>
      <c r="AS1137" s="80"/>
      <c r="AT1137" s="80"/>
      <c r="AU1137" s="80"/>
      <c r="AV1137" s="80"/>
    </row>
    <row r="1138" spans="1:48" ht="12" customHeight="1" x14ac:dyDescent="0.25">
      <c r="A1138" s="80"/>
      <c r="B1138" s="80"/>
      <c r="C1138" s="80"/>
      <c r="D1138" s="80"/>
      <c r="E1138" s="80"/>
      <c r="F1138" s="80"/>
      <c r="G1138" s="80"/>
      <c r="H1138" s="80"/>
      <c r="I1138" s="80"/>
      <c r="J1138" s="80"/>
      <c r="K1138" s="80"/>
      <c r="L1138" s="80"/>
      <c r="M1138" s="80"/>
      <c r="N1138" s="80"/>
      <c r="O1138" s="80"/>
      <c r="P1138" s="80"/>
      <c r="Q1138" s="80"/>
      <c r="R1138" s="80"/>
      <c r="S1138" s="80"/>
      <c r="T1138" s="80"/>
      <c r="U1138" s="80"/>
      <c r="V1138" s="80"/>
      <c r="W1138" s="80"/>
      <c r="X1138" s="80"/>
      <c r="Y1138" s="80"/>
      <c r="Z1138" s="80"/>
      <c r="AA1138" s="80"/>
      <c r="AB1138" s="80"/>
      <c r="AC1138" s="80"/>
      <c r="AD1138" s="80"/>
      <c r="AE1138" s="80"/>
      <c r="AF1138" s="80"/>
      <c r="AG1138" s="80"/>
      <c r="AH1138" s="80"/>
      <c r="AI1138" s="80"/>
      <c r="AJ1138" s="80"/>
      <c r="AK1138" s="80"/>
      <c r="AL1138" s="80"/>
      <c r="AM1138" s="80"/>
      <c r="AN1138" s="80"/>
      <c r="AO1138" s="80"/>
      <c r="AP1138" s="80"/>
      <c r="AQ1138" s="80"/>
      <c r="AR1138" s="80"/>
      <c r="AS1138" s="80"/>
      <c r="AT1138" s="80"/>
      <c r="AU1138" s="80"/>
      <c r="AV1138" s="80"/>
    </row>
    <row r="1139" spans="1:48" ht="12" customHeight="1" x14ac:dyDescent="0.25">
      <c r="A1139" s="80"/>
      <c r="B1139" s="80"/>
      <c r="C1139" s="80"/>
      <c r="D1139" s="80"/>
      <c r="E1139" s="80"/>
      <c r="F1139" s="80"/>
      <c r="G1139" s="80"/>
      <c r="H1139" s="80"/>
      <c r="I1139" s="80"/>
      <c r="J1139" s="80"/>
      <c r="K1139" s="80"/>
      <c r="L1139" s="80"/>
      <c r="M1139" s="80"/>
      <c r="N1139" s="80"/>
      <c r="O1139" s="80"/>
      <c r="P1139" s="80"/>
      <c r="Q1139" s="80"/>
      <c r="R1139" s="80"/>
      <c r="S1139" s="80"/>
      <c r="T1139" s="80"/>
      <c r="U1139" s="80"/>
      <c r="V1139" s="80"/>
      <c r="W1139" s="80"/>
      <c r="X1139" s="80"/>
      <c r="Y1139" s="80"/>
      <c r="Z1139" s="80"/>
      <c r="AA1139" s="80"/>
      <c r="AB1139" s="80"/>
      <c r="AC1139" s="80"/>
      <c r="AD1139" s="80"/>
      <c r="AE1139" s="80"/>
      <c r="AF1139" s="80"/>
      <c r="AG1139" s="80"/>
      <c r="AH1139" s="80"/>
      <c r="AI1139" s="80"/>
      <c r="AJ1139" s="80"/>
      <c r="AK1139" s="80"/>
      <c r="AL1139" s="80"/>
      <c r="AM1139" s="80"/>
      <c r="AN1139" s="80"/>
      <c r="AO1139" s="80"/>
      <c r="AP1139" s="80"/>
      <c r="AQ1139" s="80"/>
      <c r="AR1139" s="80"/>
      <c r="AS1139" s="80"/>
      <c r="AT1139" s="80"/>
      <c r="AU1139" s="80"/>
      <c r="AV1139" s="80"/>
    </row>
    <row r="1140" spans="1:48" ht="12" customHeight="1" x14ac:dyDescent="0.25">
      <c r="A1140" s="80"/>
      <c r="B1140" s="80"/>
      <c r="C1140" s="80"/>
      <c r="D1140" s="80"/>
      <c r="E1140" s="80"/>
      <c r="F1140" s="80"/>
      <c r="G1140" s="80"/>
      <c r="H1140" s="80"/>
      <c r="I1140" s="80"/>
      <c r="J1140" s="80"/>
      <c r="K1140" s="80"/>
      <c r="L1140" s="80"/>
      <c r="M1140" s="80"/>
      <c r="N1140" s="80"/>
      <c r="O1140" s="80"/>
      <c r="P1140" s="80"/>
      <c r="Q1140" s="80"/>
      <c r="R1140" s="80"/>
      <c r="S1140" s="80"/>
      <c r="T1140" s="80"/>
      <c r="U1140" s="80"/>
      <c r="V1140" s="80"/>
      <c r="W1140" s="80"/>
      <c r="X1140" s="80"/>
      <c r="Y1140" s="80"/>
      <c r="Z1140" s="80"/>
      <c r="AA1140" s="80"/>
      <c r="AB1140" s="80"/>
      <c r="AC1140" s="80"/>
      <c r="AD1140" s="80"/>
      <c r="AE1140" s="80"/>
      <c r="AF1140" s="80"/>
      <c r="AG1140" s="80"/>
      <c r="AH1140" s="80"/>
      <c r="AI1140" s="80"/>
      <c r="AJ1140" s="80"/>
      <c r="AK1140" s="80"/>
      <c r="AL1140" s="80"/>
      <c r="AM1140" s="80"/>
      <c r="AN1140" s="80"/>
      <c r="AO1140" s="80"/>
      <c r="AP1140" s="80"/>
      <c r="AQ1140" s="80"/>
      <c r="AR1140" s="80"/>
      <c r="AS1140" s="80"/>
      <c r="AT1140" s="80"/>
      <c r="AU1140" s="80"/>
      <c r="AV1140" s="80"/>
    </row>
    <row r="1141" spans="1:48" ht="12" customHeight="1" x14ac:dyDescent="0.25">
      <c r="A1141" s="80"/>
      <c r="B1141" s="80"/>
      <c r="C1141" s="80"/>
      <c r="D1141" s="80"/>
      <c r="E1141" s="80"/>
      <c r="F1141" s="80"/>
      <c r="G1141" s="80"/>
      <c r="H1141" s="80"/>
      <c r="I1141" s="80"/>
      <c r="J1141" s="80"/>
      <c r="K1141" s="80"/>
      <c r="L1141" s="80"/>
      <c r="M1141" s="80"/>
      <c r="N1141" s="80"/>
      <c r="O1141" s="80"/>
      <c r="P1141" s="80"/>
      <c r="Q1141" s="80"/>
      <c r="R1141" s="80"/>
      <c r="S1141" s="80"/>
      <c r="T1141" s="80"/>
      <c r="U1141" s="80"/>
      <c r="V1141" s="80"/>
      <c r="W1141" s="80"/>
      <c r="X1141" s="80"/>
      <c r="Y1141" s="80"/>
      <c r="Z1141" s="80"/>
      <c r="AA1141" s="80"/>
      <c r="AB1141" s="80"/>
      <c r="AC1141" s="80"/>
      <c r="AD1141" s="80"/>
      <c r="AE1141" s="80"/>
      <c r="AF1141" s="80"/>
      <c r="AG1141" s="80"/>
      <c r="AH1141" s="80"/>
      <c r="AI1141" s="80"/>
      <c r="AJ1141" s="80"/>
      <c r="AK1141" s="80"/>
      <c r="AL1141" s="80"/>
      <c r="AM1141" s="80"/>
      <c r="AN1141" s="80"/>
      <c r="AO1141" s="80"/>
      <c r="AP1141" s="80"/>
      <c r="AQ1141" s="80"/>
      <c r="AR1141" s="80"/>
      <c r="AS1141" s="80"/>
      <c r="AT1141" s="80"/>
      <c r="AU1141" s="80"/>
      <c r="AV1141" s="80"/>
    </row>
    <row r="1142" spans="1:48" ht="12" customHeight="1" x14ac:dyDescent="0.25">
      <c r="A1142" s="80"/>
      <c r="B1142" s="80"/>
      <c r="C1142" s="80"/>
      <c r="D1142" s="80"/>
      <c r="E1142" s="80"/>
      <c r="F1142" s="80"/>
      <c r="G1142" s="80"/>
      <c r="H1142" s="80"/>
      <c r="I1142" s="80"/>
      <c r="J1142" s="80"/>
      <c r="K1142" s="80"/>
      <c r="L1142" s="80"/>
      <c r="M1142" s="80"/>
      <c r="N1142" s="80"/>
      <c r="O1142" s="80"/>
      <c r="P1142" s="80"/>
      <c r="Q1142" s="80"/>
      <c r="R1142" s="80"/>
      <c r="S1142" s="80"/>
      <c r="T1142" s="80"/>
      <c r="U1142" s="80"/>
      <c r="V1142" s="80"/>
      <c r="W1142" s="80"/>
      <c r="X1142" s="80"/>
      <c r="Y1142" s="80"/>
      <c r="Z1142" s="80"/>
      <c r="AA1142" s="80"/>
      <c r="AB1142" s="80"/>
      <c r="AC1142" s="80"/>
      <c r="AD1142" s="80"/>
      <c r="AE1142" s="80"/>
      <c r="AF1142" s="80"/>
      <c r="AG1142" s="80"/>
      <c r="AH1142" s="80"/>
      <c r="AI1142" s="80"/>
      <c r="AJ1142" s="80"/>
      <c r="AK1142" s="80"/>
      <c r="AL1142" s="80"/>
      <c r="AM1142" s="80"/>
      <c r="AN1142" s="80"/>
      <c r="AO1142" s="80"/>
      <c r="AP1142" s="80"/>
      <c r="AQ1142" s="80"/>
      <c r="AR1142" s="80"/>
      <c r="AS1142" s="80"/>
      <c r="AT1142" s="80"/>
      <c r="AU1142" s="80"/>
      <c r="AV1142" s="80"/>
    </row>
    <row r="1143" spans="1:48" ht="12" customHeight="1" x14ac:dyDescent="0.25">
      <c r="A1143" s="80"/>
      <c r="B1143" s="80"/>
      <c r="C1143" s="80"/>
      <c r="D1143" s="80"/>
      <c r="E1143" s="80"/>
      <c r="F1143" s="80"/>
      <c r="G1143" s="80"/>
      <c r="H1143" s="80"/>
      <c r="I1143" s="80"/>
      <c r="J1143" s="80"/>
      <c r="K1143" s="80"/>
      <c r="L1143" s="80"/>
      <c r="M1143" s="80"/>
      <c r="N1143" s="80"/>
      <c r="O1143" s="80"/>
      <c r="P1143" s="80"/>
      <c r="Q1143" s="80"/>
      <c r="R1143" s="80"/>
      <c r="S1143" s="80"/>
      <c r="T1143" s="80"/>
      <c r="U1143" s="80"/>
      <c r="V1143" s="80"/>
      <c r="W1143" s="80"/>
      <c r="X1143" s="80"/>
      <c r="Y1143" s="80"/>
      <c r="Z1143" s="80"/>
      <c r="AA1143" s="80"/>
      <c r="AB1143" s="80"/>
      <c r="AC1143" s="80"/>
      <c r="AD1143" s="80"/>
      <c r="AE1143" s="80"/>
      <c r="AF1143" s="80"/>
      <c r="AG1143" s="80"/>
      <c r="AH1143" s="80"/>
      <c r="AI1143" s="80"/>
      <c r="AJ1143" s="80"/>
      <c r="AK1143" s="80"/>
      <c r="AL1143" s="80"/>
      <c r="AM1143" s="80"/>
      <c r="AN1143" s="80"/>
      <c r="AO1143" s="80"/>
      <c r="AP1143" s="80"/>
      <c r="AQ1143" s="80"/>
      <c r="AR1143" s="80"/>
      <c r="AS1143" s="80"/>
      <c r="AT1143" s="80"/>
      <c r="AU1143" s="80"/>
      <c r="AV1143" s="80"/>
    </row>
    <row r="1144" spans="1:48" ht="12" customHeight="1" x14ac:dyDescent="0.25">
      <c r="A1144" s="80"/>
      <c r="B1144" s="80"/>
      <c r="C1144" s="80"/>
      <c r="D1144" s="80"/>
      <c r="E1144" s="80"/>
      <c r="F1144" s="80"/>
      <c r="G1144" s="80"/>
      <c r="H1144" s="80"/>
      <c r="I1144" s="80"/>
      <c r="J1144" s="80"/>
      <c r="K1144" s="80"/>
      <c r="L1144" s="80"/>
      <c r="M1144" s="80"/>
      <c r="N1144" s="80"/>
      <c r="O1144" s="80"/>
      <c r="P1144" s="80"/>
      <c r="Q1144" s="80"/>
      <c r="R1144" s="80"/>
      <c r="S1144" s="80"/>
      <c r="T1144" s="80"/>
      <c r="U1144" s="80"/>
      <c r="V1144" s="80"/>
      <c r="W1144" s="80"/>
      <c r="X1144" s="80"/>
      <c r="Y1144" s="80"/>
      <c r="Z1144" s="80"/>
      <c r="AA1144" s="80"/>
      <c r="AB1144" s="80"/>
      <c r="AC1144" s="80"/>
      <c r="AD1144" s="80"/>
      <c r="AE1144" s="80"/>
      <c r="AF1144" s="80"/>
      <c r="AG1144" s="80"/>
      <c r="AH1144" s="80"/>
      <c r="AI1144" s="80"/>
      <c r="AJ1144" s="80"/>
      <c r="AK1144" s="80"/>
      <c r="AL1144" s="80"/>
      <c r="AM1144" s="80"/>
      <c r="AN1144" s="80"/>
      <c r="AO1144" s="80"/>
      <c r="AP1144" s="80"/>
      <c r="AQ1144" s="80"/>
      <c r="AR1144" s="80"/>
      <c r="AS1144" s="80"/>
      <c r="AT1144" s="80"/>
      <c r="AU1144" s="80"/>
      <c r="AV1144" s="80"/>
    </row>
    <row r="1145" spans="1:48" ht="12" customHeight="1" x14ac:dyDescent="0.25">
      <c r="A1145" s="80"/>
      <c r="B1145" s="80"/>
      <c r="C1145" s="80"/>
      <c r="D1145" s="80"/>
      <c r="E1145" s="80"/>
      <c r="F1145" s="80"/>
      <c r="G1145" s="80"/>
      <c r="H1145" s="80"/>
      <c r="I1145" s="80"/>
      <c r="J1145" s="80"/>
      <c r="K1145" s="80"/>
      <c r="L1145" s="80"/>
      <c r="M1145" s="80"/>
      <c r="N1145" s="80"/>
      <c r="O1145" s="80"/>
      <c r="P1145" s="80"/>
      <c r="Q1145" s="80"/>
      <c r="R1145" s="80"/>
      <c r="S1145" s="80"/>
      <c r="T1145" s="80"/>
      <c r="U1145" s="80"/>
      <c r="V1145" s="80"/>
      <c r="W1145" s="80"/>
      <c r="X1145" s="80"/>
      <c r="Y1145" s="80"/>
      <c r="Z1145" s="80"/>
      <c r="AA1145" s="80"/>
      <c r="AB1145" s="80"/>
      <c r="AC1145" s="80"/>
      <c r="AD1145" s="80"/>
      <c r="AE1145" s="80"/>
      <c r="AF1145" s="80"/>
      <c r="AG1145" s="80"/>
      <c r="AH1145" s="80"/>
      <c r="AI1145" s="80"/>
      <c r="AJ1145" s="80"/>
      <c r="AK1145" s="80"/>
      <c r="AL1145" s="80"/>
      <c r="AM1145" s="80"/>
      <c r="AN1145" s="80"/>
      <c r="AO1145" s="80"/>
      <c r="AP1145" s="80"/>
      <c r="AQ1145" s="80"/>
      <c r="AR1145" s="80"/>
      <c r="AS1145" s="80"/>
      <c r="AT1145" s="80"/>
      <c r="AU1145" s="80"/>
      <c r="AV1145" s="80"/>
    </row>
    <row r="1146" spans="1:48" ht="12" customHeight="1" x14ac:dyDescent="0.25">
      <c r="A1146" s="80"/>
      <c r="B1146" s="80"/>
      <c r="C1146" s="80"/>
      <c r="D1146" s="80"/>
      <c r="E1146" s="80"/>
      <c r="F1146" s="80"/>
      <c r="G1146" s="80"/>
      <c r="H1146" s="80"/>
      <c r="I1146" s="80"/>
      <c r="J1146" s="80"/>
      <c r="K1146" s="80"/>
      <c r="L1146" s="80"/>
      <c r="M1146" s="80"/>
      <c r="N1146" s="80"/>
      <c r="O1146" s="80"/>
      <c r="P1146" s="80"/>
      <c r="Q1146" s="80"/>
      <c r="R1146" s="80"/>
      <c r="S1146" s="80"/>
      <c r="T1146" s="80"/>
      <c r="U1146" s="80"/>
      <c r="V1146" s="80"/>
      <c r="W1146" s="80"/>
      <c r="X1146" s="80"/>
      <c r="Y1146" s="80"/>
      <c r="Z1146" s="80"/>
      <c r="AA1146" s="80"/>
      <c r="AB1146" s="80"/>
      <c r="AC1146" s="80"/>
      <c r="AD1146" s="80"/>
      <c r="AE1146" s="80"/>
      <c r="AF1146" s="80"/>
      <c r="AG1146" s="80"/>
      <c r="AH1146" s="80"/>
      <c r="AI1146" s="80"/>
      <c r="AJ1146" s="80"/>
      <c r="AK1146" s="80"/>
      <c r="AL1146" s="80"/>
      <c r="AM1146" s="80"/>
      <c r="AN1146" s="80"/>
      <c r="AO1146" s="80"/>
      <c r="AP1146" s="80"/>
      <c r="AQ1146" s="80"/>
      <c r="AR1146" s="80"/>
      <c r="AS1146" s="80"/>
      <c r="AT1146" s="80"/>
      <c r="AU1146" s="80"/>
      <c r="AV1146" s="80"/>
    </row>
    <row r="1147" spans="1:48" ht="12" customHeight="1" x14ac:dyDescent="0.25">
      <c r="A1147" s="80"/>
      <c r="B1147" s="80"/>
      <c r="C1147" s="80"/>
      <c r="D1147" s="80"/>
      <c r="E1147" s="80"/>
      <c r="F1147" s="80"/>
      <c r="G1147" s="80"/>
      <c r="H1147" s="80"/>
      <c r="I1147" s="80"/>
      <c r="J1147" s="80"/>
      <c r="K1147" s="80"/>
      <c r="L1147" s="80"/>
      <c r="M1147" s="80"/>
      <c r="N1147" s="80"/>
      <c r="O1147" s="80"/>
      <c r="P1147" s="80"/>
      <c r="Q1147" s="80"/>
      <c r="R1147" s="80"/>
      <c r="S1147" s="80"/>
      <c r="T1147" s="80"/>
      <c r="U1147" s="80"/>
      <c r="V1147" s="80"/>
      <c r="W1147" s="80"/>
      <c r="X1147" s="80"/>
      <c r="Y1147" s="80"/>
      <c r="Z1147" s="80"/>
      <c r="AA1147" s="80"/>
      <c r="AB1147" s="80"/>
      <c r="AC1147" s="80"/>
      <c r="AD1147" s="80"/>
      <c r="AE1147" s="80"/>
      <c r="AF1147" s="80"/>
      <c r="AG1147" s="80"/>
      <c r="AH1147" s="80"/>
      <c r="AI1147" s="80"/>
      <c r="AJ1147" s="80"/>
      <c r="AK1147" s="80"/>
      <c r="AL1147" s="80"/>
      <c r="AM1147" s="80"/>
      <c r="AN1147" s="80"/>
      <c r="AO1147" s="80"/>
      <c r="AP1147" s="80"/>
      <c r="AQ1147" s="80"/>
      <c r="AR1147" s="80"/>
      <c r="AS1147" s="80"/>
      <c r="AT1147" s="80"/>
      <c r="AU1147" s="80"/>
      <c r="AV1147" s="80"/>
    </row>
    <row r="1148" spans="1:48" ht="12" customHeight="1" x14ac:dyDescent="0.25">
      <c r="A1148" s="80"/>
      <c r="B1148" s="80"/>
      <c r="C1148" s="80"/>
      <c r="D1148" s="80"/>
      <c r="E1148" s="80"/>
      <c r="F1148" s="80"/>
      <c r="G1148" s="80"/>
      <c r="H1148" s="80"/>
      <c r="I1148" s="80"/>
      <c r="J1148" s="80"/>
      <c r="K1148" s="80"/>
      <c r="L1148" s="80"/>
      <c r="M1148" s="80"/>
      <c r="N1148" s="80"/>
      <c r="O1148" s="80"/>
      <c r="P1148" s="80"/>
      <c r="Q1148" s="80"/>
      <c r="R1148" s="80"/>
      <c r="S1148" s="80"/>
      <c r="T1148" s="80"/>
      <c r="U1148" s="80"/>
      <c r="V1148" s="80"/>
      <c r="W1148" s="80"/>
      <c r="X1148" s="80"/>
      <c r="Y1148" s="80"/>
      <c r="Z1148" s="80"/>
      <c r="AA1148" s="80"/>
      <c r="AB1148" s="80"/>
      <c r="AC1148" s="80"/>
      <c r="AD1148" s="80"/>
      <c r="AE1148" s="80"/>
      <c r="AF1148" s="80"/>
      <c r="AG1148" s="80"/>
      <c r="AH1148" s="80"/>
      <c r="AI1148" s="80"/>
      <c r="AJ1148" s="80"/>
      <c r="AK1148" s="80"/>
      <c r="AL1148" s="80"/>
      <c r="AM1148" s="80"/>
      <c r="AN1148" s="80"/>
      <c r="AO1148" s="80"/>
      <c r="AP1148" s="80"/>
      <c r="AQ1148" s="80"/>
      <c r="AR1148" s="80"/>
      <c r="AS1148" s="80"/>
      <c r="AT1148" s="80"/>
      <c r="AU1148" s="80"/>
      <c r="AV1148" s="80"/>
    </row>
    <row r="1149" spans="1:48" ht="12" customHeight="1" x14ac:dyDescent="0.25">
      <c r="A1149" s="80"/>
      <c r="B1149" s="80"/>
      <c r="C1149" s="80"/>
      <c r="D1149" s="80"/>
      <c r="E1149" s="80"/>
      <c r="F1149" s="80"/>
      <c r="G1149" s="80"/>
      <c r="H1149" s="80"/>
      <c r="I1149" s="80"/>
      <c r="J1149" s="80"/>
      <c r="K1149" s="80"/>
      <c r="L1149" s="80"/>
      <c r="M1149" s="80"/>
      <c r="N1149" s="80"/>
      <c r="O1149" s="80"/>
      <c r="P1149" s="80"/>
      <c r="Q1149" s="80"/>
      <c r="R1149" s="80"/>
      <c r="S1149" s="80"/>
      <c r="T1149" s="80"/>
      <c r="U1149" s="80"/>
      <c r="V1149" s="80"/>
      <c r="W1149" s="80"/>
      <c r="X1149" s="80"/>
      <c r="Y1149" s="80"/>
      <c r="Z1149" s="80"/>
      <c r="AA1149" s="80"/>
      <c r="AB1149" s="80"/>
      <c r="AC1149" s="80"/>
      <c r="AD1149" s="80"/>
      <c r="AE1149" s="80"/>
      <c r="AF1149" s="80"/>
      <c r="AG1149" s="80"/>
      <c r="AH1149" s="80"/>
      <c r="AI1149" s="80"/>
      <c r="AJ1149" s="80"/>
      <c r="AK1149" s="80"/>
      <c r="AL1149" s="80"/>
      <c r="AM1149" s="80"/>
      <c r="AN1149" s="80"/>
      <c r="AO1149" s="80"/>
      <c r="AP1149" s="80"/>
      <c r="AQ1149" s="80"/>
      <c r="AR1149" s="80"/>
      <c r="AS1149" s="80"/>
      <c r="AT1149" s="80"/>
      <c r="AU1149" s="80"/>
      <c r="AV1149" s="80"/>
    </row>
    <row r="1150" spans="1:48" ht="12" customHeight="1" x14ac:dyDescent="0.25">
      <c r="A1150" s="80"/>
      <c r="B1150" s="80"/>
      <c r="C1150" s="80"/>
      <c r="D1150" s="80"/>
      <c r="E1150" s="80"/>
      <c r="F1150" s="80"/>
      <c r="G1150" s="80"/>
      <c r="H1150" s="80"/>
      <c r="I1150" s="80"/>
      <c r="J1150" s="80"/>
      <c r="K1150" s="80"/>
      <c r="L1150" s="80"/>
      <c r="M1150" s="80"/>
      <c r="N1150" s="80"/>
      <c r="O1150" s="80"/>
      <c r="P1150" s="80"/>
      <c r="Q1150" s="80"/>
      <c r="R1150" s="80"/>
      <c r="S1150" s="80"/>
      <c r="T1150" s="80"/>
      <c r="U1150" s="80"/>
      <c r="V1150" s="80"/>
      <c r="W1150" s="80"/>
      <c r="X1150" s="80"/>
      <c r="Y1150" s="80"/>
      <c r="Z1150" s="80"/>
      <c r="AA1150" s="80"/>
      <c r="AB1150" s="80"/>
      <c r="AC1150" s="80"/>
      <c r="AD1150" s="80"/>
      <c r="AE1150" s="80"/>
      <c r="AF1150" s="80"/>
      <c r="AG1150" s="80"/>
      <c r="AH1150" s="80"/>
      <c r="AI1150" s="80"/>
      <c r="AJ1150" s="80"/>
      <c r="AK1150" s="80"/>
      <c r="AL1150" s="80"/>
      <c r="AM1150" s="80"/>
      <c r="AN1150" s="80"/>
      <c r="AO1150" s="80"/>
      <c r="AP1150" s="80"/>
      <c r="AQ1150" s="80"/>
      <c r="AR1150" s="80"/>
      <c r="AS1150" s="80"/>
      <c r="AT1150" s="80"/>
      <c r="AU1150" s="80"/>
      <c r="AV1150" s="80"/>
    </row>
    <row r="1151" spans="1:48" ht="12" customHeight="1" x14ac:dyDescent="0.25">
      <c r="A1151" s="80"/>
      <c r="B1151" s="80"/>
      <c r="C1151" s="80"/>
      <c r="D1151" s="80"/>
      <c r="E1151" s="80"/>
      <c r="F1151" s="80"/>
      <c r="G1151" s="80"/>
      <c r="H1151" s="80"/>
      <c r="I1151" s="80"/>
      <c r="J1151" s="80"/>
      <c r="K1151" s="80"/>
      <c r="L1151" s="80"/>
      <c r="M1151" s="80"/>
      <c r="N1151" s="80"/>
      <c r="O1151" s="80"/>
      <c r="P1151" s="80"/>
      <c r="Q1151" s="80"/>
      <c r="R1151" s="80"/>
      <c r="S1151" s="80"/>
      <c r="T1151" s="80"/>
      <c r="U1151" s="80"/>
      <c r="V1151" s="80"/>
      <c r="W1151" s="80"/>
      <c r="X1151" s="80"/>
      <c r="Y1151" s="80"/>
      <c r="Z1151" s="80"/>
      <c r="AA1151" s="80"/>
      <c r="AB1151" s="80"/>
      <c r="AC1151" s="80"/>
      <c r="AD1151" s="80"/>
      <c r="AE1151" s="80"/>
      <c r="AF1151" s="80"/>
      <c r="AG1151" s="80"/>
      <c r="AH1151" s="80"/>
      <c r="AI1151" s="80"/>
      <c r="AJ1151" s="80"/>
      <c r="AK1151" s="80"/>
      <c r="AL1151" s="80"/>
      <c r="AM1151" s="80"/>
      <c r="AN1151" s="80"/>
      <c r="AO1151" s="80"/>
      <c r="AP1151" s="80"/>
      <c r="AQ1151" s="80"/>
      <c r="AR1151" s="80"/>
      <c r="AS1151" s="80"/>
      <c r="AT1151" s="80"/>
      <c r="AU1151" s="80"/>
      <c r="AV1151" s="80"/>
    </row>
    <row r="1152" spans="1:48" ht="12" customHeight="1" x14ac:dyDescent="0.25">
      <c r="A1152" s="80"/>
      <c r="B1152" s="80"/>
      <c r="C1152" s="80"/>
      <c r="D1152" s="80"/>
      <c r="E1152" s="80"/>
      <c r="F1152" s="80"/>
      <c r="G1152" s="80"/>
      <c r="H1152" s="80"/>
      <c r="I1152" s="80"/>
      <c r="J1152" s="80"/>
      <c r="K1152" s="80"/>
      <c r="L1152" s="80"/>
      <c r="M1152" s="80"/>
      <c r="N1152" s="80"/>
      <c r="O1152" s="80"/>
      <c r="P1152" s="80"/>
      <c r="Q1152" s="80"/>
      <c r="R1152" s="80"/>
      <c r="S1152" s="80"/>
      <c r="T1152" s="80"/>
      <c r="U1152" s="80"/>
      <c r="V1152" s="80"/>
      <c r="W1152" s="80"/>
      <c r="X1152" s="80"/>
      <c r="Y1152" s="80"/>
      <c r="Z1152" s="80"/>
      <c r="AA1152" s="80"/>
      <c r="AB1152" s="80"/>
      <c r="AC1152" s="80"/>
      <c r="AD1152" s="80"/>
      <c r="AE1152" s="80"/>
      <c r="AF1152" s="80"/>
      <c r="AG1152" s="80"/>
      <c r="AH1152" s="80"/>
      <c r="AI1152" s="80"/>
      <c r="AJ1152" s="80"/>
      <c r="AK1152" s="80"/>
      <c r="AL1152" s="80"/>
      <c r="AM1152" s="80"/>
      <c r="AN1152" s="80"/>
      <c r="AO1152" s="80"/>
      <c r="AP1152" s="80"/>
      <c r="AQ1152" s="80"/>
      <c r="AR1152" s="80"/>
      <c r="AS1152" s="80"/>
      <c r="AT1152" s="80"/>
      <c r="AU1152" s="80"/>
      <c r="AV1152" s="80"/>
    </row>
    <row r="1153" spans="1:48" ht="12" customHeight="1" x14ac:dyDescent="0.25">
      <c r="A1153" s="80"/>
      <c r="B1153" s="80"/>
      <c r="C1153" s="80"/>
      <c r="D1153" s="80"/>
      <c r="E1153" s="80"/>
      <c r="F1153" s="80"/>
      <c r="G1153" s="80"/>
      <c r="H1153" s="80"/>
      <c r="I1153" s="80"/>
      <c r="J1153" s="80"/>
      <c r="K1153" s="80"/>
      <c r="L1153" s="80"/>
      <c r="M1153" s="80"/>
      <c r="N1153" s="80"/>
      <c r="O1153" s="80"/>
      <c r="P1153" s="80"/>
      <c r="Q1153" s="80"/>
      <c r="R1153" s="80"/>
      <c r="S1153" s="80"/>
      <c r="T1153" s="80"/>
      <c r="U1153" s="80"/>
      <c r="V1153" s="80"/>
      <c r="W1153" s="80"/>
      <c r="X1153" s="80"/>
      <c r="Y1153" s="80"/>
      <c r="Z1153" s="80"/>
      <c r="AA1153" s="80"/>
      <c r="AB1153" s="80"/>
      <c r="AC1153" s="80"/>
      <c r="AD1153" s="80"/>
      <c r="AE1153" s="80"/>
      <c r="AF1153" s="80"/>
      <c r="AG1153" s="80"/>
      <c r="AH1153" s="80"/>
      <c r="AI1153" s="80"/>
      <c r="AJ1153" s="80"/>
      <c r="AK1153" s="80"/>
      <c r="AL1153" s="80"/>
      <c r="AM1153" s="80"/>
      <c r="AN1153" s="80"/>
      <c r="AO1153" s="80"/>
      <c r="AP1153" s="80"/>
      <c r="AQ1153" s="80"/>
      <c r="AR1153" s="80"/>
      <c r="AS1153" s="80"/>
      <c r="AT1153" s="80"/>
      <c r="AU1153" s="80"/>
      <c r="AV1153" s="80"/>
    </row>
    <row r="1154" spans="1:48" ht="12" customHeight="1" x14ac:dyDescent="0.25">
      <c r="A1154" s="80"/>
      <c r="B1154" s="80"/>
      <c r="C1154" s="80"/>
      <c r="D1154" s="80"/>
      <c r="E1154" s="80"/>
      <c r="F1154" s="80"/>
      <c r="G1154" s="80"/>
      <c r="H1154" s="80"/>
      <c r="I1154" s="80"/>
      <c r="J1154" s="80"/>
      <c r="K1154" s="80"/>
      <c r="L1154" s="80"/>
      <c r="M1154" s="80"/>
      <c r="N1154" s="80"/>
      <c r="O1154" s="80"/>
      <c r="P1154" s="80"/>
      <c r="Q1154" s="80"/>
      <c r="R1154" s="80"/>
      <c r="S1154" s="80"/>
      <c r="T1154" s="80"/>
      <c r="U1154" s="80"/>
      <c r="V1154" s="80"/>
      <c r="W1154" s="80"/>
      <c r="X1154" s="80"/>
      <c r="Y1154" s="80"/>
      <c r="Z1154" s="80"/>
      <c r="AA1154" s="80"/>
      <c r="AB1154" s="80"/>
      <c r="AC1154" s="80"/>
      <c r="AD1154" s="80"/>
      <c r="AE1154" s="80"/>
      <c r="AF1154" s="80"/>
      <c r="AG1154" s="80"/>
      <c r="AH1154" s="80"/>
      <c r="AI1154" s="80"/>
      <c r="AJ1154" s="80"/>
      <c r="AK1154" s="80"/>
      <c r="AL1154" s="80"/>
      <c r="AM1154" s="80"/>
      <c r="AN1154" s="80"/>
      <c r="AO1154" s="80"/>
      <c r="AP1154" s="80"/>
      <c r="AQ1154" s="80"/>
      <c r="AR1154" s="80"/>
      <c r="AS1154" s="80"/>
      <c r="AT1154" s="80"/>
      <c r="AU1154" s="80"/>
      <c r="AV1154" s="80"/>
    </row>
    <row r="1155" spans="1:48" ht="12" customHeight="1" x14ac:dyDescent="0.25">
      <c r="A1155" s="80"/>
      <c r="B1155" s="80"/>
      <c r="C1155" s="80"/>
      <c r="D1155" s="80"/>
      <c r="E1155" s="80"/>
      <c r="F1155" s="80"/>
      <c r="G1155" s="80"/>
      <c r="H1155" s="80"/>
      <c r="I1155" s="80"/>
      <c r="J1155" s="80"/>
      <c r="K1155" s="80"/>
      <c r="L1155" s="80"/>
      <c r="M1155" s="80"/>
      <c r="N1155" s="80"/>
      <c r="O1155" s="80"/>
      <c r="P1155" s="80"/>
      <c r="Q1155" s="80"/>
      <c r="R1155" s="80"/>
      <c r="S1155" s="80"/>
      <c r="T1155" s="80"/>
      <c r="U1155" s="80"/>
      <c r="V1155" s="80"/>
      <c r="W1155" s="80"/>
      <c r="X1155" s="80"/>
      <c r="Y1155" s="80"/>
      <c r="Z1155" s="80"/>
      <c r="AA1155" s="80"/>
      <c r="AB1155" s="80"/>
      <c r="AC1155" s="80"/>
      <c r="AD1155" s="80"/>
      <c r="AE1155" s="80"/>
      <c r="AF1155" s="80"/>
      <c r="AG1155" s="80"/>
      <c r="AH1155" s="80"/>
      <c r="AI1155" s="80"/>
      <c r="AJ1155" s="80"/>
      <c r="AK1155" s="80"/>
      <c r="AL1155" s="80"/>
      <c r="AM1155" s="80"/>
      <c r="AN1155" s="80"/>
      <c r="AO1155" s="80"/>
      <c r="AP1155" s="80"/>
      <c r="AQ1155" s="80"/>
      <c r="AR1155" s="80"/>
      <c r="AS1155" s="80"/>
      <c r="AT1155" s="80"/>
      <c r="AU1155" s="80"/>
      <c r="AV1155" s="80"/>
    </row>
    <row r="1156" spans="1:48" ht="12" customHeight="1" x14ac:dyDescent="0.25">
      <c r="A1156" s="80"/>
      <c r="B1156" s="80"/>
      <c r="C1156" s="80"/>
      <c r="D1156" s="80"/>
      <c r="E1156" s="80"/>
      <c r="F1156" s="80"/>
      <c r="G1156" s="80"/>
      <c r="H1156" s="80"/>
      <c r="I1156" s="80"/>
      <c r="J1156" s="80"/>
      <c r="K1156" s="80"/>
      <c r="L1156" s="80"/>
      <c r="M1156" s="80"/>
      <c r="N1156" s="80"/>
      <c r="O1156" s="80"/>
      <c r="P1156" s="80"/>
      <c r="Q1156" s="80"/>
      <c r="R1156" s="80"/>
      <c r="S1156" s="80"/>
      <c r="T1156" s="80"/>
      <c r="U1156" s="80"/>
      <c r="V1156" s="80"/>
      <c r="W1156" s="80"/>
      <c r="X1156" s="80"/>
      <c r="Y1156" s="80"/>
      <c r="Z1156" s="80"/>
      <c r="AA1156" s="80"/>
      <c r="AB1156" s="80"/>
      <c r="AC1156" s="80"/>
      <c r="AD1156" s="80"/>
      <c r="AE1156" s="80"/>
      <c r="AF1156" s="80"/>
      <c r="AG1156" s="80"/>
      <c r="AH1156" s="80"/>
      <c r="AI1156" s="80"/>
      <c r="AJ1156" s="80"/>
      <c r="AK1156" s="80"/>
      <c r="AL1156" s="80"/>
      <c r="AM1156" s="80"/>
      <c r="AN1156" s="80"/>
      <c r="AO1156" s="80"/>
      <c r="AP1156" s="80"/>
      <c r="AQ1156" s="80"/>
      <c r="AR1156" s="80"/>
      <c r="AS1156" s="80"/>
      <c r="AT1156" s="80"/>
      <c r="AU1156" s="80"/>
      <c r="AV1156" s="80"/>
    </row>
    <row r="1157" spans="1:48" ht="12" customHeight="1" x14ac:dyDescent="0.25">
      <c r="A1157" s="80"/>
      <c r="B1157" s="80"/>
      <c r="C1157" s="80"/>
      <c r="D1157" s="80"/>
      <c r="E1157" s="80"/>
      <c r="F1157" s="80"/>
      <c r="G1157" s="80"/>
      <c r="H1157" s="80"/>
      <c r="I1157" s="80"/>
      <c r="J1157" s="80"/>
      <c r="K1157" s="80"/>
      <c r="L1157" s="80"/>
      <c r="M1157" s="80"/>
      <c r="N1157" s="80"/>
      <c r="O1157" s="80"/>
      <c r="P1157" s="80"/>
      <c r="Q1157" s="80"/>
      <c r="R1157" s="80"/>
      <c r="S1157" s="80"/>
      <c r="T1157" s="80"/>
      <c r="U1157" s="80"/>
      <c r="V1157" s="80"/>
      <c r="W1157" s="80"/>
      <c r="X1157" s="80"/>
      <c r="Y1157" s="80"/>
      <c r="Z1157" s="80"/>
      <c r="AA1157" s="80"/>
      <c r="AB1157" s="80"/>
      <c r="AC1157" s="80"/>
      <c r="AD1157" s="80"/>
      <c r="AE1157" s="80"/>
      <c r="AF1157" s="80"/>
      <c r="AG1157" s="80"/>
      <c r="AH1157" s="80"/>
      <c r="AI1157" s="80"/>
      <c r="AJ1157" s="80"/>
      <c r="AK1157" s="80"/>
      <c r="AL1157" s="80"/>
      <c r="AM1157" s="80"/>
      <c r="AN1157" s="80"/>
      <c r="AO1157" s="80"/>
      <c r="AP1157" s="80"/>
      <c r="AQ1157" s="80"/>
      <c r="AR1157" s="80"/>
      <c r="AS1157" s="80"/>
      <c r="AT1157" s="80"/>
      <c r="AU1157" s="80"/>
      <c r="AV1157" s="80"/>
    </row>
    <row r="1158" spans="1:48" ht="12" customHeight="1" x14ac:dyDescent="0.25">
      <c r="A1158" s="80"/>
      <c r="B1158" s="80"/>
      <c r="C1158" s="80"/>
      <c r="D1158" s="80"/>
      <c r="E1158" s="80"/>
      <c r="F1158" s="80"/>
      <c r="G1158" s="80"/>
      <c r="H1158" s="80"/>
      <c r="I1158" s="80"/>
      <c r="J1158" s="80"/>
      <c r="K1158" s="80"/>
      <c r="L1158" s="80"/>
      <c r="M1158" s="80"/>
      <c r="N1158" s="80"/>
      <c r="O1158" s="80"/>
      <c r="P1158" s="80"/>
      <c r="Q1158" s="80"/>
      <c r="R1158" s="80"/>
      <c r="S1158" s="80"/>
      <c r="T1158" s="80"/>
      <c r="U1158" s="80"/>
      <c r="V1158" s="80"/>
      <c r="W1158" s="80"/>
      <c r="X1158" s="80"/>
      <c r="Y1158" s="80"/>
      <c r="Z1158" s="80"/>
      <c r="AA1158" s="80"/>
      <c r="AB1158" s="80"/>
      <c r="AC1158" s="80"/>
      <c r="AD1158" s="80"/>
      <c r="AE1158" s="80"/>
      <c r="AF1158" s="80"/>
      <c r="AG1158" s="80"/>
      <c r="AH1158" s="80"/>
      <c r="AI1158" s="80"/>
      <c r="AJ1158" s="80"/>
      <c r="AK1158" s="80"/>
      <c r="AL1158" s="80"/>
      <c r="AM1158" s="80"/>
      <c r="AN1158" s="80"/>
      <c r="AO1158" s="80"/>
      <c r="AP1158" s="80"/>
      <c r="AQ1158" s="80"/>
      <c r="AR1158" s="80"/>
      <c r="AS1158" s="80"/>
      <c r="AT1158" s="80"/>
      <c r="AU1158" s="80"/>
      <c r="AV1158" s="80"/>
    </row>
    <row r="1159" spans="1:48" ht="12" customHeight="1" x14ac:dyDescent="0.25">
      <c r="A1159" s="80"/>
      <c r="B1159" s="80"/>
      <c r="C1159" s="80"/>
      <c r="D1159" s="80"/>
      <c r="E1159" s="80"/>
      <c r="F1159" s="80"/>
      <c r="G1159" s="80"/>
      <c r="H1159" s="80"/>
      <c r="I1159" s="80"/>
      <c r="J1159" s="80"/>
      <c r="K1159" s="80"/>
      <c r="L1159" s="80"/>
      <c r="M1159" s="80"/>
      <c r="N1159" s="80"/>
      <c r="O1159" s="80"/>
      <c r="P1159" s="80"/>
      <c r="Q1159" s="80"/>
      <c r="R1159" s="80"/>
      <c r="S1159" s="80"/>
      <c r="T1159" s="80"/>
      <c r="U1159" s="80"/>
      <c r="V1159" s="80"/>
      <c r="W1159" s="80"/>
      <c r="X1159" s="80"/>
      <c r="Y1159" s="80"/>
      <c r="Z1159" s="80"/>
      <c r="AA1159" s="80"/>
      <c r="AB1159" s="80"/>
      <c r="AC1159" s="80"/>
      <c r="AD1159" s="80"/>
      <c r="AE1159" s="80"/>
      <c r="AF1159" s="80"/>
      <c r="AG1159" s="80"/>
      <c r="AH1159" s="80"/>
      <c r="AI1159" s="80"/>
      <c r="AJ1159" s="80"/>
      <c r="AK1159" s="80"/>
      <c r="AL1159" s="80"/>
      <c r="AM1159" s="80"/>
      <c r="AN1159" s="80"/>
      <c r="AO1159" s="80"/>
      <c r="AP1159" s="80"/>
      <c r="AQ1159" s="80"/>
      <c r="AR1159" s="80"/>
      <c r="AS1159" s="80"/>
      <c r="AT1159" s="80"/>
      <c r="AU1159" s="80"/>
      <c r="AV1159" s="80"/>
    </row>
    <row r="1160" spans="1:48" ht="12" customHeight="1" x14ac:dyDescent="0.25">
      <c r="A1160" s="80"/>
      <c r="B1160" s="80"/>
      <c r="C1160" s="80"/>
      <c r="D1160" s="80"/>
      <c r="E1160" s="80"/>
      <c r="F1160" s="80"/>
      <c r="G1160" s="80"/>
      <c r="H1160" s="80"/>
      <c r="I1160" s="80"/>
      <c r="J1160" s="80"/>
      <c r="K1160" s="80"/>
      <c r="L1160" s="80"/>
      <c r="M1160" s="80"/>
      <c r="N1160" s="80"/>
      <c r="O1160" s="80"/>
      <c r="P1160" s="80"/>
      <c r="Q1160" s="80"/>
      <c r="R1160" s="80"/>
      <c r="S1160" s="80"/>
      <c r="T1160" s="80"/>
      <c r="U1160" s="80"/>
      <c r="V1160" s="80"/>
      <c r="W1160" s="80"/>
      <c r="X1160" s="80"/>
      <c r="Y1160" s="80"/>
      <c r="Z1160" s="80"/>
      <c r="AA1160" s="80"/>
      <c r="AB1160" s="80"/>
      <c r="AC1160" s="80"/>
      <c r="AD1160" s="80"/>
      <c r="AE1160" s="80"/>
      <c r="AF1160" s="80"/>
      <c r="AG1160" s="80"/>
      <c r="AH1160" s="80"/>
      <c r="AI1160" s="80"/>
      <c r="AJ1160" s="80"/>
      <c r="AK1160" s="80"/>
      <c r="AL1160" s="80"/>
      <c r="AM1160" s="80"/>
      <c r="AN1160" s="80"/>
      <c r="AO1160" s="80"/>
      <c r="AP1160" s="80"/>
      <c r="AQ1160" s="80"/>
      <c r="AR1160" s="80"/>
      <c r="AS1160" s="80"/>
      <c r="AT1160" s="80"/>
      <c r="AU1160" s="80"/>
      <c r="AV1160" s="80"/>
    </row>
    <row r="1161" spans="1:48" ht="12" customHeight="1" x14ac:dyDescent="0.25">
      <c r="A1161" s="80"/>
      <c r="B1161" s="80"/>
      <c r="C1161" s="80"/>
      <c r="D1161" s="80"/>
      <c r="E1161" s="80"/>
      <c r="F1161" s="80"/>
      <c r="G1161" s="80"/>
      <c r="H1161" s="80"/>
      <c r="I1161" s="80"/>
      <c r="J1161" s="80"/>
      <c r="K1161" s="80"/>
      <c r="L1161" s="80"/>
      <c r="M1161" s="80"/>
      <c r="N1161" s="80"/>
      <c r="O1161" s="80"/>
      <c r="P1161" s="80"/>
      <c r="Q1161" s="80"/>
      <c r="R1161" s="80"/>
      <c r="S1161" s="80"/>
      <c r="T1161" s="80"/>
      <c r="U1161" s="80"/>
      <c r="V1161" s="80"/>
      <c r="W1161" s="80"/>
      <c r="X1161" s="80"/>
      <c r="Y1161" s="80"/>
      <c r="Z1161" s="80"/>
      <c r="AA1161" s="80"/>
      <c r="AB1161" s="80"/>
      <c r="AC1161" s="80"/>
      <c r="AD1161" s="80"/>
      <c r="AE1161" s="80"/>
      <c r="AF1161" s="80"/>
      <c r="AG1161" s="80"/>
      <c r="AH1161" s="80"/>
      <c r="AI1161" s="80"/>
      <c r="AJ1161" s="80"/>
      <c r="AK1161" s="80"/>
      <c r="AL1161" s="80"/>
      <c r="AM1161" s="80"/>
      <c r="AN1161" s="80"/>
      <c r="AO1161" s="80"/>
      <c r="AP1161" s="80"/>
      <c r="AQ1161" s="80"/>
      <c r="AR1161" s="80"/>
      <c r="AS1161" s="80"/>
      <c r="AT1161" s="80"/>
      <c r="AU1161" s="80"/>
      <c r="AV1161" s="80"/>
    </row>
    <row r="1162" spans="1:48" ht="12" customHeight="1" x14ac:dyDescent="0.25">
      <c r="A1162" s="80"/>
      <c r="B1162" s="80"/>
      <c r="C1162" s="80"/>
      <c r="D1162" s="80"/>
      <c r="E1162" s="80"/>
      <c r="F1162" s="80"/>
      <c r="G1162" s="80"/>
      <c r="H1162" s="80"/>
      <c r="I1162" s="80"/>
      <c r="J1162" s="80"/>
      <c r="K1162" s="80"/>
      <c r="L1162" s="80"/>
      <c r="M1162" s="80"/>
      <c r="N1162" s="80"/>
      <c r="O1162" s="80"/>
      <c r="P1162" s="80"/>
      <c r="Q1162" s="80"/>
      <c r="R1162" s="80"/>
      <c r="S1162" s="80"/>
      <c r="T1162" s="80"/>
      <c r="U1162" s="80"/>
      <c r="V1162" s="80"/>
      <c r="W1162" s="80"/>
      <c r="X1162" s="80"/>
      <c r="Y1162" s="80"/>
      <c r="Z1162" s="80"/>
      <c r="AA1162" s="80"/>
      <c r="AB1162" s="80"/>
      <c r="AC1162" s="80"/>
      <c r="AD1162" s="80"/>
      <c r="AE1162" s="80"/>
      <c r="AF1162" s="80"/>
      <c r="AG1162" s="80"/>
      <c r="AH1162" s="80"/>
      <c r="AI1162" s="80"/>
      <c r="AJ1162" s="80"/>
      <c r="AK1162" s="80"/>
      <c r="AL1162" s="80"/>
      <c r="AM1162" s="80"/>
      <c r="AN1162" s="80"/>
      <c r="AO1162" s="80"/>
      <c r="AP1162" s="80"/>
      <c r="AQ1162" s="80"/>
      <c r="AR1162" s="80"/>
      <c r="AS1162" s="80"/>
      <c r="AT1162" s="80"/>
      <c r="AU1162" s="80"/>
      <c r="AV1162" s="80"/>
    </row>
    <row r="1163" spans="1:48" ht="12" customHeight="1" x14ac:dyDescent="0.25">
      <c r="A1163" s="80"/>
      <c r="B1163" s="80"/>
      <c r="C1163" s="80"/>
      <c r="D1163" s="80"/>
      <c r="E1163" s="80"/>
      <c r="F1163" s="80"/>
      <c r="G1163" s="80"/>
      <c r="H1163" s="80"/>
      <c r="I1163" s="80"/>
      <c r="J1163" s="80"/>
      <c r="K1163" s="80"/>
      <c r="L1163" s="80"/>
      <c r="M1163" s="80"/>
      <c r="N1163" s="80"/>
      <c r="O1163" s="80"/>
      <c r="P1163" s="80"/>
      <c r="Q1163" s="80"/>
      <c r="R1163" s="80"/>
      <c r="S1163" s="80"/>
      <c r="T1163" s="80"/>
      <c r="U1163" s="80"/>
      <c r="V1163" s="80"/>
      <c r="W1163" s="80"/>
      <c r="X1163" s="80"/>
      <c r="Y1163" s="80"/>
      <c r="Z1163" s="80"/>
      <c r="AA1163" s="80"/>
      <c r="AB1163" s="80"/>
      <c r="AC1163" s="80"/>
      <c r="AD1163" s="80"/>
      <c r="AE1163" s="80"/>
      <c r="AF1163" s="80"/>
      <c r="AG1163" s="80"/>
      <c r="AH1163" s="80"/>
      <c r="AI1163" s="80"/>
      <c r="AJ1163" s="80"/>
      <c r="AK1163" s="80"/>
      <c r="AL1163" s="80"/>
      <c r="AM1163" s="80"/>
      <c r="AN1163" s="80"/>
      <c r="AO1163" s="80"/>
      <c r="AP1163" s="80"/>
      <c r="AQ1163" s="80"/>
      <c r="AR1163" s="80"/>
      <c r="AS1163" s="80"/>
      <c r="AT1163" s="80"/>
      <c r="AU1163" s="80"/>
      <c r="AV1163" s="80"/>
    </row>
    <row r="1164" spans="1:48" ht="12" customHeight="1" x14ac:dyDescent="0.25">
      <c r="A1164" s="80"/>
      <c r="B1164" s="80"/>
      <c r="C1164" s="80"/>
      <c r="D1164" s="80"/>
      <c r="E1164" s="80"/>
      <c r="F1164" s="80"/>
      <c r="G1164" s="80"/>
      <c r="H1164" s="80"/>
      <c r="I1164" s="80"/>
      <c r="J1164" s="80"/>
      <c r="K1164" s="80"/>
      <c r="L1164" s="80"/>
      <c r="M1164" s="80"/>
      <c r="N1164" s="80"/>
      <c r="O1164" s="80"/>
      <c r="P1164" s="80"/>
      <c r="Q1164" s="80"/>
      <c r="R1164" s="80"/>
      <c r="S1164" s="80"/>
      <c r="T1164" s="80"/>
      <c r="U1164" s="80"/>
      <c r="V1164" s="80"/>
      <c r="W1164" s="80"/>
      <c r="X1164" s="80"/>
      <c r="Y1164" s="80"/>
      <c r="Z1164" s="80"/>
      <c r="AA1164" s="80"/>
      <c r="AB1164" s="80"/>
      <c r="AC1164" s="80"/>
      <c r="AD1164" s="80"/>
      <c r="AE1164" s="80"/>
      <c r="AF1164" s="80"/>
      <c r="AG1164" s="80"/>
      <c r="AH1164" s="80"/>
      <c r="AI1164" s="80"/>
      <c r="AJ1164" s="80"/>
      <c r="AK1164" s="80"/>
      <c r="AL1164" s="80"/>
      <c r="AM1164" s="80"/>
      <c r="AN1164" s="80"/>
      <c r="AO1164" s="80"/>
      <c r="AP1164" s="80"/>
      <c r="AQ1164" s="80"/>
      <c r="AR1164" s="80"/>
      <c r="AS1164" s="80"/>
      <c r="AT1164" s="80"/>
      <c r="AU1164" s="80"/>
      <c r="AV1164" s="80"/>
    </row>
    <row r="1165" spans="1:48" ht="12" customHeight="1" x14ac:dyDescent="0.25">
      <c r="A1165" s="80"/>
      <c r="B1165" s="80"/>
      <c r="C1165" s="80"/>
      <c r="D1165" s="80"/>
      <c r="E1165" s="80"/>
      <c r="F1165" s="80"/>
      <c r="G1165" s="80"/>
      <c r="H1165" s="80"/>
      <c r="I1165" s="80"/>
      <c r="J1165" s="80"/>
      <c r="K1165" s="80"/>
      <c r="L1165" s="80"/>
      <c r="M1165" s="80"/>
      <c r="N1165" s="80"/>
      <c r="O1165" s="80"/>
      <c r="P1165" s="80"/>
      <c r="Q1165" s="80"/>
      <c r="R1165" s="80"/>
      <c r="S1165" s="80"/>
      <c r="T1165" s="80"/>
      <c r="U1165" s="80"/>
      <c r="V1165" s="80"/>
      <c r="W1165" s="80"/>
      <c r="X1165" s="80"/>
      <c r="Y1165" s="80"/>
      <c r="Z1165" s="80"/>
      <c r="AA1165" s="80"/>
      <c r="AB1165" s="80"/>
      <c r="AC1165" s="80"/>
      <c r="AD1165" s="80"/>
      <c r="AE1165" s="80"/>
      <c r="AF1165" s="80"/>
      <c r="AG1165" s="80"/>
      <c r="AH1165" s="80"/>
      <c r="AI1165" s="80"/>
      <c r="AJ1165" s="80"/>
      <c r="AK1165" s="80"/>
      <c r="AL1165" s="80"/>
      <c r="AM1165" s="80"/>
      <c r="AN1165" s="80"/>
      <c r="AO1165" s="80"/>
      <c r="AP1165" s="80"/>
      <c r="AQ1165" s="80"/>
      <c r="AR1165" s="80"/>
      <c r="AS1165" s="80"/>
      <c r="AT1165" s="80"/>
      <c r="AU1165" s="80"/>
      <c r="AV1165" s="80"/>
    </row>
    <row r="1166" spans="1:48" ht="12" customHeight="1" x14ac:dyDescent="0.25">
      <c r="A1166" s="80"/>
      <c r="B1166" s="80"/>
      <c r="C1166" s="80"/>
      <c r="D1166" s="80"/>
      <c r="E1166" s="80"/>
      <c r="F1166" s="80"/>
      <c r="G1166" s="80"/>
      <c r="H1166" s="80"/>
      <c r="I1166" s="80"/>
      <c r="J1166" s="80"/>
      <c r="K1166" s="80"/>
      <c r="L1166" s="80"/>
      <c r="M1166" s="80"/>
      <c r="N1166" s="80"/>
      <c r="O1166" s="80"/>
      <c r="P1166" s="80"/>
      <c r="Q1166" s="80"/>
      <c r="R1166" s="80"/>
      <c r="S1166" s="80"/>
      <c r="T1166" s="80"/>
      <c r="U1166" s="80"/>
      <c r="V1166" s="80"/>
      <c r="W1166" s="80"/>
      <c r="X1166" s="80"/>
      <c r="Y1166" s="80"/>
      <c r="Z1166" s="80"/>
      <c r="AA1166" s="80"/>
      <c r="AB1166" s="80"/>
      <c r="AC1166" s="80"/>
      <c r="AD1166" s="80"/>
      <c r="AE1166" s="80"/>
      <c r="AF1166" s="80"/>
      <c r="AG1166" s="80"/>
      <c r="AH1166" s="80"/>
      <c r="AI1166" s="80"/>
      <c r="AJ1166" s="80"/>
      <c r="AK1166" s="80"/>
      <c r="AL1166" s="80"/>
      <c r="AM1166" s="80"/>
      <c r="AN1166" s="80"/>
      <c r="AO1166" s="80"/>
      <c r="AP1166" s="80"/>
      <c r="AQ1166" s="80"/>
      <c r="AR1166" s="80"/>
      <c r="AS1166" s="80"/>
      <c r="AT1166" s="80"/>
      <c r="AU1166" s="80"/>
      <c r="AV1166" s="80"/>
    </row>
    <row r="1167" spans="1:48" ht="12" customHeight="1" x14ac:dyDescent="0.25">
      <c r="A1167" s="80"/>
      <c r="B1167" s="80"/>
      <c r="C1167" s="80"/>
      <c r="D1167" s="80"/>
      <c r="E1167" s="80"/>
      <c r="F1167" s="80"/>
      <c r="G1167" s="80"/>
      <c r="H1167" s="80"/>
      <c r="I1167" s="80"/>
      <c r="J1167" s="80"/>
      <c r="K1167" s="80"/>
      <c r="L1167" s="80"/>
      <c r="M1167" s="80"/>
      <c r="N1167" s="80"/>
      <c r="O1167" s="80"/>
      <c r="P1167" s="80"/>
      <c r="Q1167" s="80"/>
      <c r="R1167" s="80"/>
      <c r="S1167" s="80"/>
      <c r="T1167" s="80"/>
      <c r="U1167" s="80"/>
      <c r="V1167" s="80"/>
      <c r="W1167" s="80"/>
      <c r="X1167" s="80"/>
      <c r="Y1167" s="80"/>
      <c r="Z1167" s="80"/>
      <c r="AA1167" s="80"/>
      <c r="AB1167" s="80"/>
      <c r="AC1167" s="80"/>
      <c r="AD1167" s="80"/>
      <c r="AE1167" s="80"/>
      <c r="AF1167" s="80"/>
      <c r="AG1167" s="80"/>
      <c r="AH1167" s="80"/>
      <c r="AI1167" s="80"/>
      <c r="AJ1167" s="80"/>
      <c r="AK1167" s="80"/>
      <c r="AL1167" s="80"/>
      <c r="AM1167" s="80"/>
      <c r="AN1167" s="80"/>
      <c r="AO1167" s="80"/>
      <c r="AP1167" s="80"/>
      <c r="AQ1167" s="80"/>
      <c r="AR1167" s="80"/>
      <c r="AS1167" s="80"/>
      <c r="AT1167" s="80"/>
      <c r="AU1167" s="80"/>
      <c r="AV1167" s="80"/>
    </row>
    <row r="1168" spans="1:48" ht="12" customHeight="1" x14ac:dyDescent="0.25">
      <c r="A1168" s="80"/>
      <c r="B1168" s="80"/>
      <c r="C1168" s="80"/>
      <c r="D1168" s="80"/>
      <c r="E1168" s="80"/>
      <c r="F1168" s="80"/>
      <c r="G1168" s="80"/>
      <c r="H1168" s="80"/>
      <c r="I1168" s="80"/>
      <c r="J1168" s="80"/>
      <c r="K1168" s="80"/>
      <c r="L1168" s="80"/>
      <c r="M1168" s="80"/>
      <c r="N1168" s="80"/>
      <c r="O1168" s="80"/>
      <c r="P1168" s="80"/>
      <c r="Q1168" s="80"/>
      <c r="R1168" s="80"/>
      <c r="S1168" s="80"/>
      <c r="T1168" s="80"/>
      <c r="U1168" s="80"/>
      <c r="V1168" s="80"/>
      <c r="W1168" s="80"/>
      <c r="X1168" s="80"/>
      <c r="Y1168" s="80"/>
      <c r="Z1168" s="80"/>
      <c r="AA1168" s="80"/>
      <c r="AB1168" s="80"/>
      <c r="AC1168" s="80"/>
      <c r="AD1168" s="80"/>
      <c r="AE1168" s="80"/>
      <c r="AF1168" s="80"/>
      <c r="AG1168" s="80"/>
      <c r="AH1168" s="80"/>
      <c r="AI1168" s="80"/>
      <c r="AJ1168" s="80"/>
      <c r="AK1168" s="80"/>
      <c r="AL1168" s="80"/>
      <c r="AM1168" s="80"/>
      <c r="AN1168" s="80"/>
      <c r="AO1168" s="80"/>
      <c r="AP1168" s="80"/>
      <c r="AQ1168" s="80"/>
      <c r="AR1168" s="80"/>
      <c r="AS1168" s="80"/>
      <c r="AT1168" s="80"/>
      <c r="AU1168" s="80"/>
      <c r="AV1168" s="80"/>
    </row>
    <row r="1169" spans="1:48" ht="12" customHeight="1" x14ac:dyDescent="0.25">
      <c r="A1169" s="80"/>
      <c r="B1169" s="80"/>
      <c r="C1169" s="80"/>
      <c r="D1169" s="80"/>
      <c r="E1169" s="80"/>
      <c r="F1169" s="80"/>
      <c r="G1169" s="80"/>
      <c r="H1169" s="80"/>
      <c r="I1169" s="80"/>
      <c r="J1169" s="80"/>
      <c r="K1169" s="80"/>
      <c r="L1169" s="80"/>
      <c r="M1169" s="80"/>
      <c r="N1169" s="80"/>
      <c r="O1169" s="80"/>
      <c r="P1169" s="80"/>
      <c r="Q1169" s="80"/>
      <c r="R1169" s="80"/>
      <c r="S1169" s="80"/>
      <c r="T1169" s="80"/>
      <c r="U1169" s="80"/>
      <c r="V1169" s="80"/>
      <c r="W1169" s="80"/>
      <c r="X1169" s="80"/>
      <c r="Y1169" s="80"/>
      <c r="Z1169" s="80"/>
      <c r="AA1169" s="80"/>
      <c r="AB1169" s="80"/>
      <c r="AC1169" s="80"/>
      <c r="AD1169" s="80"/>
      <c r="AE1169" s="80"/>
      <c r="AF1169" s="80"/>
      <c r="AG1169" s="80"/>
      <c r="AH1169" s="80"/>
      <c r="AI1169" s="80"/>
      <c r="AJ1169" s="80"/>
      <c r="AK1169" s="80"/>
      <c r="AL1169" s="80"/>
      <c r="AM1169" s="80"/>
      <c r="AN1169" s="80"/>
      <c r="AO1169" s="80"/>
      <c r="AP1169" s="80"/>
      <c r="AQ1169" s="80"/>
      <c r="AR1169" s="80"/>
      <c r="AS1169" s="80"/>
      <c r="AT1169" s="80"/>
      <c r="AU1169" s="80"/>
      <c r="AV1169" s="80"/>
    </row>
    <row r="1170" spans="1:48" ht="12" customHeight="1" x14ac:dyDescent="0.25">
      <c r="A1170" s="80"/>
      <c r="B1170" s="80"/>
      <c r="C1170" s="80"/>
      <c r="D1170" s="80"/>
      <c r="E1170" s="80"/>
      <c r="F1170" s="80"/>
      <c r="G1170" s="80"/>
      <c r="H1170" s="80"/>
      <c r="I1170" s="80"/>
      <c r="J1170" s="80"/>
      <c r="K1170" s="80"/>
      <c r="L1170" s="80"/>
      <c r="M1170" s="80"/>
      <c r="N1170" s="80"/>
      <c r="O1170" s="80"/>
      <c r="P1170" s="80"/>
      <c r="Q1170" s="80"/>
      <c r="R1170" s="80"/>
      <c r="S1170" s="80"/>
      <c r="T1170" s="80"/>
      <c r="U1170" s="80"/>
      <c r="V1170" s="80"/>
      <c r="W1170" s="80"/>
      <c r="X1170" s="80"/>
      <c r="Y1170" s="80"/>
      <c r="Z1170" s="80"/>
      <c r="AA1170" s="80"/>
      <c r="AB1170" s="80"/>
      <c r="AC1170" s="80"/>
      <c r="AD1170" s="80"/>
      <c r="AE1170" s="80"/>
      <c r="AF1170" s="80"/>
      <c r="AG1170" s="80"/>
      <c r="AH1170" s="80"/>
      <c r="AI1170" s="80"/>
      <c r="AJ1170" s="80"/>
      <c r="AK1170" s="80"/>
      <c r="AL1170" s="80"/>
      <c r="AM1170" s="80"/>
      <c r="AN1170" s="80"/>
      <c r="AO1170" s="80"/>
      <c r="AP1170" s="80"/>
      <c r="AQ1170" s="80"/>
      <c r="AR1170" s="80"/>
      <c r="AS1170" s="80"/>
      <c r="AT1170" s="80"/>
      <c r="AU1170" s="80"/>
      <c r="AV1170" s="80"/>
    </row>
    <row r="1171" spans="1:48" ht="12" customHeight="1" x14ac:dyDescent="0.25">
      <c r="A1171" s="80"/>
      <c r="B1171" s="80"/>
      <c r="C1171" s="80"/>
      <c r="D1171" s="80"/>
      <c r="E1171" s="80"/>
      <c r="F1171" s="80"/>
      <c r="G1171" s="80"/>
      <c r="H1171" s="80"/>
      <c r="I1171" s="80"/>
      <c r="J1171" s="80"/>
      <c r="K1171" s="80"/>
      <c r="L1171" s="80"/>
      <c r="M1171" s="80"/>
      <c r="N1171" s="80"/>
      <c r="O1171" s="80"/>
      <c r="P1171" s="80"/>
      <c r="Q1171" s="80"/>
      <c r="R1171" s="80"/>
      <c r="S1171" s="80"/>
      <c r="T1171" s="80"/>
      <c r="U1171" s="80"/>
      <c r="V1171" s="80"/>
      <c r="W1171" s="80"/>
      <c r="X1171" s="80"/>
      <c r="Y1171" s="80"/>
      <c r="Z1171" s="80"/>
      <c r="AA1171" s="80"/>
      <c r="AB1171" s="80"/>
      <c r="AC1171" s="80"/>
      <c r="AD1171" s="80"/>
      <c r="AE1171" s="80"/>
      <c r="AF1171" s="80"/>
      <c r="AG1171" s="80"/>
      <c r="AH1171" s="80"/>
      <c r="AI1171" s="80"/>
      <c r="AJ1171" s="80"/>
      <c r="AK1171" s="80"/>
      <c r="AL1171" s="80"/>
      <c r="AM1171" s="80"/>
      <c r="AN1171" s="80"/>
      <c r="AO1171" s="80"/>
      <c r="AP1171" s="80"/>
      <c r="AQ1171" s="80"/>
      <c r="AR1171" s="80"/>
      <c r="AS1171" s="80"/>
      <c r="AT1171" s="80"/>
      <c r="AU1171" s="80"/>
      <c r="AV1171" s="80"/>
    </row>
    <row r="1172" spans="1:48" ht="12" customHeight="1" x14ac:dyDescent="0.25">
      <c r="A1172" s="80"/>
      <c r="B1172" s="80"/>
      <c r="C1172" s="80"/>
      <c r="D1172" s="80"/>
      <c r="E1172" s="80"/>
      <c r="F1172" s="80"/>
      <c r="G1172" s="80"/>
      <c r="H1172" s="80"/>
      <c r="I1172" s="80"/>
      <c r="J1172" s="80"/>
      <c r="K1172" s="80"/>
      <c r="L1172" s="80"/>
      <c r="M1172" s="80"/>
      <c r="N1172" s="80"/>
      <c r="O1172" s="80"/>
      <c r="P1172" s="80"/>
      <c r="Q1172" s="80"/>
      <c r="R1172" s="80"/>
      <c r="S1172" s="80"/>
      <c r="T1172" s="80"/>
      <c r="U1172" s="80"/>
      <c r="V1172" s="80"/>
      <c r="W1172" s="80"/>
      <c r="X1172" s="80"/>
      <c r="Y1172" s="80"/>
      <c r="Z1172" s="80"/>
      <c r="AA1172" s="80"/>
      <c r="AB1172" s="80"/>
      <c r="AC1172" s="80"/>
      <c r="AD1172" s="80"/>
      <c r="AE1172" s="80"/>
      <c r="AF1172" s="80"/>
      <c r="AG1172" s="80"/>
      <c r="AH1172" s="80"/>
      <c r="AI1172" s="80"/>
      <c r="AJ1172" s="80"/>
      <c r="AK1172" s="80"/>
      <c r="AL1172" s="80"/>
      <c r="AM1172" s="80"/>
      <c r="AN1172" s="80"/>
      <c r="AO1172" s="80"/>
      <c r="AP1172" s="80"/>
      <c r="AQ1172" s="80"/>
      <c r="AR1172" s="80"/>
      <c r="AS1172" s="80"/>
      <c r="AT1172" s="80"/>
      <c r="AU1172" s="80"/>
      <c r="AV1172" s="80"/>
    </row>
    <row r="1173" spans="1:48" ht="12" customHeight="1" x14ac:dyDescent="0.25">
      <c r="A1173" s="80"/>
      <c r="B1173" s="80"/>
      <c r="C1173" s="80"/>
      <c r="D1173" s="80"/>
      <c r="E1173" s="80"/>
      <c r="F1173" s="80"/>
      <c r="G1173" s="80"/>
      <c r="H1173" s="80"/>
      <c r="I1173" s="80"/>
      <c r="J1173" s="80"/>
      <c r="K1173" s="80"/>
      <c r="L1173" s="80"/>
      <c r="M1173" s="80"/>
      <c r="N1173" s="80"/>
      <c r="O1173" s="80"/>
      <c r="P1173" s="80"/>
      <c r="Q1173" s="80"/>
      <c r="R1173" s="80"/>
      <c r="S1173" s="80"/>
      <c r="T1173" s="80"/>
      <c r="U1173" s="80"/>
      <c r="V1173" s="80"/>
      <c r="W1173" s="80"/>
      <c r="X1173" s="80"/>
      <c r="Y1173" s="80"/>
      <c r="Z1173" s="80"/>
      <c r="AA1173" s="80"/>
      <c r="AB1173" s="80"/>
      <c r="AC1173" s="80"/>
      <c r="AD1173" s="80"/>
      <c r="AE1173" s="80"/>
      <c r="AF1173" s="80"/>
      <c r="AG1173" s="80"/>
      <c r="AH1173" s="80"/>
      <c r="AI1173" s="80"/>
      <c r="AJ1173" s="80"/>
      <c r="AK1173" s="80"/>
      <c r="AL1173" s="80"/>
      <c r="AM1173" s="80"/>
      <c r="AN1173" s="80"/>
      <c r="AO1173" s="80"/>
      <c r="AP1173" s="80"/>
      <c r="AQ1173" s="80"/>
      <c r="AR1173" s="80"/>
      <c r="AS1173" s="80"/>
      <c r="AT1173" s="80"/>
      <c r="AU1173" s="80"/>
      <c r="AV1173" s="80"/>
    </row>
    <row r="1174" spans="1:48" ht="12" customHeight="1" x14ac:dyDescent="0.25">
      <c r="A1174" s="80"/>
      <c r="B1174" s="80"/>
      <c r="C1174" s="80"/>
      <c r="D1174" s="80"/>
      <c r="E1174" s="80"/>
      <c r="F1174" s="80"/>
      <c r="G1174" s="80"/>
      <c r="H1174" s="80"/>
      <c r="I1174" s="80"/>
      <c r="J1174" s="80"/>
      <c r="K1174" s="80"/>
      <c r="L1174" s="80"/>
      <c r="M1174" s="80"/>
      <c r="N1174" s="80"/>
      <c r="O1174" s="80"/>
      <c r="P1174" s="80"/>
      <c r="Q1174" s="80"/>
      <c r="R1174" s="80"/>
      <c r="S1174" s="80"/>
      <c r="T1174" s="80"/>
      <c r="U1174" s="80"/>
      <c r="V1174" s="80"/>
      <c r="W1174" s="80"/>
      <c r="X1174" s="80"/>
      <c r="Y1174" s="80"/>
      <c r="Z1174" s="80"/>
      <c r="AA1174" s="80"/>
      <c r="AB1174" s="80"/>
      <c r="AC1174" s="80"/>
      <c r="AD1174" s="80"/>
      <c r="AE1174" s="80"/>
      <c r="AF1174" s="80"/>
      <c r="AG1174" s="80"/>
      <c r="AH1174" s="80"/>
      <c r="AI1174" s="80"/>
      <c r="AJ1174" s="80"/>
      <c r="AK1174" s="80"/>
      <c r="AL1174" s="80"/>
      <c r="AM1174" s="80"/>
      <c r="AN1174" s="80"/>
      <c r="AO1174" s="80"/>
      <c r="AP1174" s="80"/>
      <c r="AQ1174" s="80"/>
      <c r="AR1174" s="80"/>
      <c r="AS1174" s="80"/>
      <c r="AT1174" s="80"/>
      <c r="AU1174" s="80"/>
      <c r="AV1174" s="80"/>
    </row>
    <row r="1175" spans="1:48" ht="12" customHeight="1" x14ac:dyDescent="0.25">
      <c r="A1175" s="80"/>
      <c r="B1175" s="80"/>
      <c r="C1175" s="80"/>
      <c r="D1175" s="80"/>
      <c r="E1175" s="80"/>
      <c r="F1175" s="80"/>
      <c r="G1175" s="80"/>
      <c r="H1175" s="80"/>
      <c r="I1175" s="80"/>
      <c r="J1175" s="80"/>
      <c r="K1175" s="80"/>
      <c r="L1175" s="80"/>
      <c r="M1175" s="80"/>
      <c r="N1175" s="80"/>
      <c r="O1175" s="80"/>
      <c r="P1175" s="80"/>
      <c r="Q1175" s="80"/>
      <c r="R1175" s="80"/>
      <c r="S1175" s="80"/>
      <c r="T1175" s="80"/>
      <c r="U1175" s="80"/>
      <c r="V1175" s="80"/>
      <c r="W1175" s="80"/>
      <c r="X1175" s="80"/>
      <c r="Y1175" s="80"/>
      <c r="Z1175" s="80"/>
      <c r="AA1175" s="80"/>
      <c r="AB1175" s="80"/>
      <c r="AC1175" s="80"/>
      <c r="AD1175" s="80"/>
      <c r="AE1175" s="80"/>
      <c r="AF1175" s="80"/>
      <c r="AG1175" s="80"/>
      <c r="AH1175" s="80"/>
      <c r="AI1175" s="80"/>
      <c r="AJ1175" s="80"/>
      <c r="AK1175" s="80"/>
      <c r="AL1175" s="80"/>
      <c r="AM1175" s="80"/>
      <c r="AN1175" s="80"/>
      <c r="AO1175" s="80"/>
      <c r="AP1175" s="80"/>
      <c r="AQ1175" s="80"/>
      <c r="AR1175" s="80"/>
      <c r="AS1175" s="80"/>
      <c r="AT1175" s="80"/>
      <c r="AU1175" s="80"/>
      <c r="AV1175" s="80"/>
    </row>
    <row r="1176" spans="1:48" ht="12" customHeight="1" x14ac:dyDescent="0.25">
      <c r="A1176" s="80"/>
      <c r="B1176" s="80"/>
      <c r="C1176" s="80"/>
      <c r="D1176" s="80"/>
      <c r="E1176" s="80"/>
      <c r="F1176" s="80"/>
      <c r="G1176" s="80"/>
      <c r="H1176" s="80"/>
      <c r="I1176" s="80"/>
      <c r="J1176" s="80"/>
      <c r="K1176" s="80"/>
      <c r="L1176" s="80"/>
      <c r="M1176" s="80"/>
      <c r="N1176" s="80"/>
      <c r="O1176" s="80"/>
      <c r="P1176" s="80"/>
      <c r="Q1176" s="80"/>
      <c r="R1176" s="80"/>
      <c r="S1176" s="80"/>
      <c r="T1176" s="80"/>
      <c r="U1176" s="80"/>
      <c r="V1176" s="80"/>
      <c r="W1176" s="80"/>
      <c r="X1176" s="80"/>
      <c r="Y1176" s="80"/>
      <c r="Z1176" s="80"/>
      <c r="AA1176" s="80"/>
      <c r="AB1176" s="80"/>
      <c r="AC1176" s="80"/>
      <c r="AD1176" s="80"/>
      <c r="AE1176" s="80"/>
      <c r="AF1176" s="80"/>
      <c r="AG1176" s="80"/>
      <c r="AH1176" s="80"/>
      <c r="AI1176" s="80"/>
      <c r="AJ1176" s="80"/>
      <c r="AK1176" s="80"/>
      <c r="AL1176" s="80"/>
      <c r="AM1176" s="80"/>
      <c r="AN1176" s="80"/>
      <c r="AO1176" s="80"/>
      <c r="AP1176" s="80"/>
      <c r="AQ1176" s="80"/>
      <c r="AR1176" s="80"/>
      <c r="AS1176" s="80"/>
      <c r="AT1176" s="80"/>
      <c r="AU1176" s="80"/>
      <c r="AV1176" s="80"/>
    </row>
    <row r="1177" spans="1:48" ht="12" customHeight="1" x14ac:dyDescent="0.25">
      <c r="A1177" s="80"/>
      <c r="B1177" s="80"/>
      <c r="C1177" s="80"/>
      <c r="D1177" s="80"/>
      <c r="E1177" s="80"/>
      <c r="F1177" s="80"/>
      <c r="G1177" s="80"/>
      <c r="H1177" s="80"/>
      <c r="I1177" s="80"/>
      <c r="J1177" s="80"/>
      <c r="K1177" s="80"/>
      <c r="L1177" s="80"/>
      <c r="M1177" s="80"/>
      <c r="N1177" s="80"/>
      <c r="O1177" s="80"/>
      <c r="P1177" s="80"/>
      <c r="Q1177" s="80"/>
      <c r="R1177" s="80"/>
      <c r="S1177" s="80"/>
      <c r="T1177" s="80"/>
      <c r="U1177" s="80"/>
      <c r="V1177" s="80"/>
      <c r="W1177" s="80"/>
      <c r="X1177" s="80"/>
      <c r="Y1177" s="80"/>
      <c r="Z1177" s="80"/>
      <c r="AA1177" s="80"/>
      <c r="AB1177" s="80"/>
      <c r="AC1177" s="80"/>
      <c r="AD1177" s="80"/>
      <c r="AE1177" s="80"/>
      <c r="AF1177" s="80"/>
      <c r="AG1177" s="80"/>
      <c r="AH1177" s="80"/>
      <c r="AI1177" s="80"/>
      <c r="AJ1177" s="80"/>
      <c r="AK1177" s="80"/>
      <c r="AL1177" s="80"/>
      <c r="AM1177" s="80"/>
      <c r="AN1177" s="80"/>
      <c r="AO1177" s="80"/>
      <c r="AP1177" s="80"/>
      <c r="AQ1177" s="80"/>
      <c r="AR1177" s="80"/>
      <c r="AS1177" s="80"/>
      <c r="AT1177" s="80"/>
      <c r="AU1177" s="80"/>
      <c r="AV1177" s="80"/>
    </row>
    <row r="1178" spans="1:48" ht="12" customHeight="1" x14ac:dyDescent="0.25">
      <c r="A1178" s="80"/>
      <c r="B1178" s="80"/>
      <c r="C1178" s="80"/>
      <c r="D1178" s="80"/>
      <c r="E1178" s="80"/>
      <c r="F1178" s="80"/>
      <c r="G1178" s="80"/>
      <c r="H1178" s="80"/>
      <c r="I1178" s="80"/>
      <c r="J1178" s="80"/>
      <c r="K1178" s="80"/>
      <c r="L1178" s="80"/>
      <c r="M1178" s="80"/>
      <c r="N1178" s="80"/>
      <c r="O1178" s="80"/>
      <c r="P1178" s="80"/>
      <c r="Q1178" s="80"/>
      <c r="R1178" s="80"/>
      <c r="S1178" s="80"/>
      <c r="T1178" s="80"/>
      <c r="U1178" s="80"/>
      <c r="V1178" s="80"/>
      <c r="W1178" s="80"/>
      <c r="X1178" s="80"/>
      <c r="Y1178" s="80"/>
      <c r="Z1178" s="80"/>
      <c r="AA1178" s="80"/>
      <c r="AB1178" s="80"/>
      <c r="AC1178" s="80"/>
      <c r="AD1178" s="80"/>
      <c r="AE1178" s="80"/>
      <c r="AF1178" s="80"/>
      <c r="AG1178" s="80"/>
      <c r="AH1178" s="80"/>
      <c r="AI1178" s="80"/>
      <c r="AJ1178" s="80"/>
      <c r="AK1178" s="80"/>
      <c r="AL1178" s="80"/>
      <c r="AM1178" s="80"/>
      <c r="AN1178" s="80"/>
      <c r="AO1178" s="80"/>
      <c r="AP1178" s="80"/>
      <c r="AQ1178" s="80"/>
      <c r="AR1178" s="80"/>
      <c r="AS1178" s="80"/>
      <c r="AT1178" s="80"/>
      <c r="AU1178" s="80"/>
      <c r="AV1178" s="80"/>
    </row>
    <row r="1179" spans="1:48" ht="12" customHeight="1" x14ac:dyDescent="0.25">
      <c r="A1179" s="80"/>
      <c r="B1179" s="80"/>
      <c r="C1179" s="80"/>
      <c r="D1179" s="80"/>
      <c r="E1179" s="80"/>
      <c r="F1179" s="80"/>
      <c r="G1179" s="80"/>
      <c r="H1179" s="80"/>
      <c r="I1179" s="80"/>
      <c r="J1179" s="80"/>
      <c r="K1179" s="80"/>
      <c r="L1179" s="80"/>
      <c r="M1179" s="80"/>
      <c r="N1179" s="80"/>
      <c r="O1179" s="80"/>
      <c r="P1179" s="80"/>
      <c r="Q1179" s="80"/>
      <c r="R1179" s="80"/>
      <c r="S1179" s="80"/>
      <c r="T1179" s="80"/>
      <c r="U1179" s="80"/>
      <c r="V1179" s="80"/>
      <c r="W1179" s="80"/>
      <c r="X1179" s="80"/>
      <c r="Y1179" s="80"/>
      <c r="Z1179" s="80"/>
      <c r="AA1179" s="80"/>
      <c r="AB1179" s="80"/>
      <c r="AC1179" s="80"/>
      <c r="AD1179" s="80"/>
      <c r="AE1179" s="80"/>
      <c r="AF1179" s="80"/>
      <c r="AG1179" s="80"/>
      <c r="AH1179" s="80"/>
      <c r="AI1179" s="80"/>
      <c r="AJ1179" s="80"/>
      <c r="AK1179" s="80"/>
      <c r="AL1179" s="80"/>
      <c r="AM1179" s="80"/>
      <c r="AN1179" s="80"/>
      <c r="AO1179" s="80"/>
      <c r="AP1179" s="80"/>
      <c r="AQ1179" s="80"/>
      <c r="AR1179" s="80"/>
      <c r="AS1179" s="80"/>
      <c r="AT1179" s="80"/>
      <c r="AU1179" s="80"/>
      <c r="AV1179" s="80"/>
    </row>
    <row r="1180" spans="1:48" ht="12" customHeight="1" x14ac:dyDescent="0.25">
      <c r="A1180" s="80"/>
      <c r="B1180" s="80"/>
      <c r="C1180" s="80"/>
      <c r="D1180" s="80"/>
      <c r="E1180" s="80"/>
      <c r="F1180" s="80"/>
      <c r="G1180" s="80"/>
      <c r="H1180" s="80"/>
      <c r="I1180" s="80"/>
      <c r="J1180" s="80"/>
      <c r="K1180" s="80"/>
      <c r="L1180" s="80"/>
      <c r="M1180" s="80"/>
      <c r="N1180" s="80"/>
      <c r="O1180" s="80"/>
      <c r="P1180" s="80"/>
      <c r="Q1180" s="80"/>
      <c r="R1180" s="80"/>
      <c r="S1180" s="80"/>
      <c r="T1180" s="80"/>
      <c r="U1180" s="80"/>
      <c r="V1180" s="80"/>
      <c r="W1180" s="80"/>
      <c r="X1180" s="80"/>
      <c r="Y1180" s="80"/>
      <c r="Z1180" s="80"/>
      <c r="AA1180" s="80"/>
      <c r="AB1180" s="80"/>
      <c r="AC1180" s="80"/>
      <c r="AD1180" s="80"/>
      <c r="AE1180" s="80"/>
      <c r="AF1180" s="80"/>
      <c r="AG1180" s="80"/>
      <c r="AH1180" s="80"/>
      <c r="AI1180" s="80"/>
      <c r="AJ1180" s="80"/>
      <c r="AK1180" s="80"/>
      <c r="AL1180" s="80"/>
      <c r="AM1180" s="80"/>
      <c r="AN1180" s="80"/>
      <c r="AO1180" s="80"/>
      <c r="AP1180" s="80"/>
      <c r="AQ1180" s="80"/>
      <c r="AR1180" s="80"/>
      <c r="AS1180" s="80"/>
      <c r="AT1180" s="80"/>
      <c r="AU1180" s="80"/>
      <c r="AV1180" s="80"/>
    </row>
    <row r="1181" spans="1:48" ht="12" customHeight="1" x14ac:dyDescent="0.25">
      <c r="A1181" s="80"/>
      <c r="B1181" s="80"/>
      <c r="C1181" s="80"/>
      <c r="D1181" s="80"/>
      <c r="E1181" s="80"/>
      <c r="F1181" s="80"/>
      <c r="G1181" s="80"/>
      <c r="H1181" s="80"/>
      <c r="I1181" s="80"/>
      <c r="J1181" s="80"/>
      <c r="K1181" s="80"/>
      <c r="L1181" s="80"/>
      <c r="M1181" s="80"/>
      <c r="N1181" s="80"/>
      <c r="O1181" s="80"/>
      <c r="P1181" s="80"/>
      <c r="Q1181" s="80"/>
      <c r="R1181" s="80"/>
      <c r="S1181" s="80"/>
      <c r="T1181" s="80"/>
      <c r="U1181" s="80"/>
      <c r="V1181" s="80"/>
      <c r="W1181" s="80"/>
      <c r="X1181" s="80"/>
      <c r="Y1181" s="80"/>
      <c r="Z1181" s="80"/>
      <c r="AA1181" s="80"/>
      <c r="AB1181" s="80"/>
      <c r="AC1181" s="80"/>
      <c r="AD1181" s="80"/>
      <c r="AE1181" s="80"/>
      <c r="AF1181" s="80"/>
      <c r="AG1181" s="80"/>
      <c r="AH1181" s="80"/>
      <c r="AI1181" s="80"/>
      <c r="AJ1181" s="80"/>
      <c r="AK1181" s="80"/>
      <c r="AL1181" s="80"/>
      <c r="AM1181" s="80"/>
      <c r="AN1181" s="80"/>
      <c r="AO1181" s="80"/>
      <c r="AP1181" s="80"/>
      <c r="AQ1181" s="80"/>
      <c r="AR1181" s="80"/>
      <c r="AS1181" s="80"/>
      <c r="AT1181" s="80"/>
      <c r="AU1181" s="80"/>
      <c r="AV1181" s="80"/>
    </row>
    <row r="1182" spans="1:48" ht="12" customHeight="1" x14ac:dyDescent="0.25">
      <c r="A1182" s="80"/>
      <c r="B1182" s="80"/>
      <c r="C1182" s="80"/>
      <c r="D1182" s="80"/>
      <c r="E1182" s="80"/>
      <c r="F1182" s="80"/>
      <c r="G1182" s="80"/>
      <c r="H1182" s="80"/>
      <c r="I1182" s="80"/>
      <c r="J1182" s="80"/>
      <c r="K1182" s="80"/>
      <c r="L1182" s="80"/>
      <c r="M1182" s="80"/>
      <c r="N1182" s="80"/>
      <c r="O1182" s="80"/>
      <c r="P1182" s="80"/>
      <c r="Q1182" s="80"/>
      <c r="R1182" s="80"/>
      <c r="S1182" s="80"/>
      <c r="T1182" s="80"/>
      <c r="U1182" s="80"/>
      <c r="V1182" s="80"/>
      <c r="W1182" s="80"/>
      <c r="X1182" s="80"/>
      <c r="Y1182" s="80"/>
      <c r="Z1182" s="80"/>
      <c r="AA1182" s="80"/>
      <c r="AB1182" s="80"/>
      <c r="AC1182" s="80"/>
      <c r="AD1182" s="80"/>
      <c r="AE1182" s="80"/>
      <c r="AF1182" s="80"/>
      <c r="AG1182" s="80"/>
      <c r="AH1182" s="80"/>
      <c r="AI1182" s="80"/>
      <c r="AJ1182" s="80"/>
      <c r="AK1182" s="80"/>
      <c r="AL1182" s="80"/>
      <c r="AM1182" s="80"/>
      <c r="AN1182" s="80"/>
      <c r="AO1182" s="80"/>
      <c r="AP1182" s="80"/>
      <c r="AQ1182" s="80"/>
      <c r="AR1182" s="80"/>
      <c r="AS1182" s="80"/>
      <c r="AT1182" s="80"/>
      <c r="AU1182" s="80"/>
      <c r="AV1182" s="80"/>
    </row>
    <row r="1183" spans="1:48" ht="12" customHeight="1" x14ac:dyDescent="0.25">
      <c r="A1183" s="80"/>
      <c r="B1183" s="80"/>
      <c r="C1183" s="80"/>
      <c r="D1183" s="80"/>
      <c r="E1183" s="80"/>
      <c r="F1183" s="80"/>
      <c r="G1183" s="80"/>
      <c r="H1183" s="80"/>
      <c r="I1183" s="80"/>
      <c r="J1183" s="80"/>
      <c r="K1183" s="80"/>
      <c r="L1183" s="80"/>
      <c r="M1183" s="80"/>
      <c r="N1183" s="80"/>
      <c r="O1183" s="80"/>
      <c r="P1183" s="80"/>
      <c r="Q1183" s="80"/>
      <c r="R1183" s="80"/>
      <c r="S1183" s="80"/>
      <c r="T1183" s="80"/>
      <c r="U1183" s="80"/>
      <c r="V1183" s="80"/>
      <c r="W1183" s="80"/>
      <c r="X1183" s="80"/>
      <c r="Y1183" s="80"/>
      <c r="Z1183" s="80"/>
      <c r="AA1183" s="80"/>
      <c r="AB1183" s="80"/>
      <c r="AC1183" s="80"/>
      <c r="AD1183" s="80"/>
      <c r="AE1183" s="80"/>
      <c r="AF1183" s="80"/>
      <c r="AG1183" s="80"/>
      <c r="AH1183" s="80"/>
      <c r="AI1183" s="80"/>
      <c r="AJ1183" s="80"/>
      <c r="AK1183" s="80"/>
      <c r="AL1183" s="80"/>
      <c r="AM1183" s="80"/>
      <c r="AN1183" s="80"/>
      <c r="AO1183" s="80"/>
      <c r="AP1183" s="80"/>
      <c r="AQ1183" s="80"/>
      <c r="AR1183" s="80"/>
      <c r="AS1183" s="80"/>
      <c r="AT1183" s="80"/>
      <c r="AU1183" s="80"/>
      <c r="AV1183" s="80"/>
    </row>
    <row r="1184" spans="1:48" ht="12" customHeight="1" x14ac:dyDescent="0.25">
      <c r="A1184" s="80"/>
      <c r="B1184" s="80"/>
      <c r="C1184" s="80"/>
      <c r="D1184" s="80"/>
      <c r="E1184" s="80"/>
      <c r="F1184" s="80"/>
      <c r="G1184" s="80"/>
      <c r="H1184" s="80"/>
      <c r="I1184" s="80"/>
      <c r="J1184" s="80"/>
      <c r="K1184" s="80"/>
      <c r="L1184" s="80"/>
      <c r="M1184" s="80"/>
      <c r="N1184" s="80"/>
      <c r="O1184" s="80"/>
      <c r="P1184" s="80"/>
      <c r="Q1184" s="80"/>
      <c r="R1184" s="80"/>
      <c r="S1184" s="80"/>
      <c r="T1184" s="80"/>
      <c r="U1184" s="80"/>
      <c r="V1184" s="80"/>
      <c r="W1184" s="80"/>
      <c r="X1184" s="80"/>
      <c r="Y1184" s="80"/>
      <c r="Z1184" s="80"/>
      <c r="AA1184" s="80"/>
      <c r="AB1184" s="80"/>
      <c r="AC1184" s="80"/>
      <c r="AD1184" s="80"/>
      <c r="AE1184" s="80"/>
      <c r="AF1184" s="80"/>
      <c r="AG1184" s="80"/>
      <c r="AH1184" s="80"/>
      <c r="AI1184" s="80"/>
      <c r="AJ1184" s="80"/>
      <c r="AK1184" s="80"/>
      <c r="AL1184" s="80"/>
      <c r="AM1184" s="80"/>
      <c r="AN1184" s="80"/>
      <c r="AO1184" s="80"/>
      <c r="AP1184" s="80"/>
      <c r="AQ1184" s="80"/>
      <c r="AR1184" s="80"/>
      <c r="AS1184" s="80"/>
      <c r="AT1184" s="80"/>
      <c r="AU1184" s="80"/>
      <c r="AV1184" s="80"/>
    </row>
    <row r="1185" spans="1:48" ht="12" customHeight="1" x14ac:dyDescent="0.25">
      <c r="A1185" s="80"/>
      <c r="B1185" s="80"/>
      <c r="C1185" s="80"/>
      <c r="D1185" s="80"/>
      <c r="E1185" s="80"/>
      <c r="F1185" s="80"/>
      <c r="G1185" s="80"/>
      <c r="H1185" s="80"/>
      <c r="I1185" s="80"/>
      <c r="J1185" s="80"/>
      <c r="K1185" s="80"/>
      <c r="L1185" s="80"/>
      <c r="M1185" s="80"/>
      <c r="N1185" s="80"/>
      <c r="O1185" s="80"/>
      <c r="P1185" s="80"/>
      <c r="Q1185" s="80"/>
      <c r="R1185" s="80"/>
      <c r="S1185" s="80"/>
      <c r="T1185" s="80"/>
      <c r="U1185" s="80"/>
      <c r="V1185" s="80"/>
      <c r="W1185" s="80"/>
      <c r="X1185" s="80"/>
      <c r="Y1185" s="80"/>
      <c r="Z1185" s="80"/>
      <c r="AA1185" s="80"/>
      <c r="AB1185" s="80"/>
      <c r="AC1185" s="80"/>
      <c r="AD1185" s="80"/>
      <c r="AE1185" s="80"/>
      <c r="AF1185" s="80"/>
      <c r="AG1185" s="80"/>
      <c r="AH1185" s="80"/>
      <c r="AI1185" s="80"/>
      <c r="AJ1185" s="80"/>
      <c r="AK1185" s="80"/>
      <c r="AL1185" s="80"/>
      <c r="AM1185" s="80"/>
      <c r="AN1185" s="80"/>
      <c r="AO1185" s="80"/>
      <c r="AP1185" s="80"/>
      <c r="AQ1185" s="80"/>
      <c r="AR1185" s="80"/>
      <c r="AS1185" s="80"/>
      <c r="AT1185" s="80"/>
      <c r="AU1185" s="80"/>
      <c r="AV1185" s="80"/>
    </row>
    <row r="1186" spans="1:48" ht="12" customHeight="1" x14ac:dyDescent="0.25">
      <c r="A1186" s="80"/>
      <c r="B1186" s="80"/>
      <c r="C1186" s="80"/>
      <c r="D1186" s="80"/>
      <c r="E1186" s="80"/>
      <c r="F1186" s="80"/>
      <c r="G1186" s="80"/>
      <c r="H1186" s="80"/>
      <c r="I1186" s="80"/>
      <c r="J1186" s="80"/>
      <c r="K1186" s="80"/>
      <c r="L1186" s="80"/>
      <c r="M1186" s="80"/>
      <c r="N1186" s="80"/>
      <c r="O1186" s="80"/>
      <c r="P1186" s="80"/>
      <c r="Q1186" s="80"/>
      <c r="R1186" s="80"/>
      <c r="S1186" s="80"/>
      <c r="T1186" s="80"/>
      <c r="U1186" s="80"/>
      <c r="V1186" s="80"/>
      <c r="W1186" s="80"/>
      <c r="X1186" s="80"/>
      <c r="Y1186" s="80"/>
      <c r="Z1186" s="80"/>
      <c r="AA1186" s="80"/>
      <c r="AB1186" s="80"/>
      <c r="AC1186" s="80"/>
      <c r="AD1186" s="80"/>
      <c r="AE1186" s="80"/>
      <c r="AF1186" s="80"/>
      <c r="AG1186" s="80"/>
      <c r="AH1186" s="80"/>
      <c r="AI1186" s="80"/>
      <c r="AJ1186" s="80"/>
      <c r="AK1186" s="80"/>
      <c r="AL1186" s="80"/>
      <c r="AM1186" s="80"/>
      <c r="AN1186" s="80"/>
      <c r="AO1186" s="80"/>
      <c r="AP1186" s="80"/>
      <c r="AQ1186" s="80"/>
      <c r="AR1186" s="80"/>
      <c r="AS1186" s="80"/>
      <c r="AT1186" s="80"/>
      <c r="AU1186" s="80"/>
      <c r="AV1186" s="80"/>
    </row>
    <row r="1187" spans="1:48" ht="12" customHeight="1" x14ac:dyDescent="0.25">
      <c r="A1187" s="80"/>
      <c r="B1187" s="80"/>
      <c r="C1187" s="80"/>
      <c r="D1187" s="80"/>
      <c r="E1187" s="80"/>
      <c r="F1187" s="80"/>
      <c r="G1187" s="80"/>
      <c r="H1187" s="80"/>
      <c r="I1187" s="80"/>
      <c r="J1187" s="80"/>
      <c r="K1187" s="80"/>
      <c r="L1187" s="80"/>
      <c r="M1187" s="80"/>
      <c r="N1187" s="80"/>
      <c r="O1187" s="80"/>
      <c r="P1187" s="80"/>
      <c r="Q1187" s="80"/>
      <c r="R1187" s="80"/>
      <c r="S1187" s="80"/>
      <c r="T1187" s="80"/>
      <c r="U1187" s="80"/>
      <c r="V1187" s="80"/>
      <c r="W1187" s="80"/>
      <c r="X1187" s="80"/>
      <c r="Y1187" s="80"/>
      <c r="Z1187" s="80"/>
      <c r="AA1187" s="80"/>
      <c r="AB1187" s="80"/>
      <c r="AC1187" s="80"/>
      <c r="AD1187" s="80"/>
      <c r="AE1187" s="80"/>
      <c r="AF1187" s="80"/>
      <c r="AG1187" s="80"/>
      <c r="AH1187" s="80"/>
      <c r="AI1187" s="80"/>
      <c r="AJ1187" s="80"/>
      <c r="AK1187" s="80"/>
      <c r="AL1187" s="80"/>
      <c r="AM1187" s="80"/>
      <c r="AN1187" s="80"/>
      <c r="AO1187" s="80"/>
      <c r="AP1187" s="80"/>
      <c r="AQ1187" s="80"/>
      <c r="AR1187" s="80"/>
      <c r="AS1187" s="80"/>
      <c r="AT1187" s="80"/>
      <c r="AU1187" s="80"/>
      <c r="AV1187" s="80"/>
    </row>
    <row r="1188" spans="1:48" ht="12" customHeight="1" x14ac:dyDescent="0.25">
      <c r="A1188" s="80"/>
      <c r="B1188" s="80"/>
      <c r="C1188" s="80"/>
      <c r="D1188" s="80"/>
      <c r="E1188" s="80"/>
      <c r="F1188" s="80"/>
      <c r="G1188" s="80"/>
      <c r="H1188" s="80"/>
      <c r="I1188" s="80"/>
      <c r="J1188" s="80"/>
      <c r="K1188" s="80"/>
      <c r="L1188" s="80"/>
      <c r="M1188" s="80"/>
      <c r="N1188" s="80"/>
      <c r="O1188" s="80"/>
      <c r="P1188" s="80"/>
      <c r="Q1188" s="80"/>
      <c r="R1188" s="80"/>
      <c r="S1188" s="80"/>
      <c r="T1188" s="80"/>
      <c r="U1188" s="80"/>
      <c r="V1188" s="80"/>
      <c r="W1188" s="80"/>
      <c r="X1188" s="80"/>
      <c r="Y1188" s="80"/>
      <c r="Z1188" s="80"/>
      <c r="AA1188" s="80"/>
      <c r="AB1188" s="80"/>
      <c r="AC1188" s="80"/>
      <c r="AD1188" s="80"/>
      <c r="AE1188" s="80"/>
      <c r="AF1188" s="80"/>
      <c r="AG1188" s="80"/>
      <c r="AH1188" s="80"/>
      <c r="AI1188" s="80"/>
      <c r="AJ1188" s="80"/>
      <c r="AK1188" s="80"/>
      <c r="AL1188" s="80"/>
      <c r="AM1188" s="80"/>
      <c r="AN1188" s="80"/>
      <c r="AO1188" s="80"/>
      <c r="AP1188" s="80"/>
      <c r="AQ1188" s="80"/>
      <c r="AR1188" s="80"/>
      <c r="AS1188" s="80"/>
      <c r="AT1188" s="80"/>
      <c r="AU1188" s="80"/>
      <c r="AV1188" s="80"/>
    </row>
    <row r="1189" spans="1:48" ht="12" customHeight="1" x14ac:dyDescent="0.25">
      <c r="A1189" s="80"/>
      <c r="B1189" s="80"/>
      <c r="C1189" s="80"/>
      <c r="D1189" s="80"/>
      <c r="E1189" s="80"/>
      <c r="F1189" s="80"/>
      <c r="G1189" s="80"/>
      <c r="H1189" s="80"/>
      <c r="I1189" s="80"/>
      <c r="J1189" s="80"/>
      <c r="K1189" s="80"/>
      <c r="L1189" s="80"/>
      <c r="M1189" s="80"/>
      <c r="N1189" s="80"/>
      <c r="O1189" s="80"/>
      <c r="P1189" s="80"/>
      <c r="Q1189" s="80"/>
      <c r="R1189" s="80"/>
      <c r="S1189" s="80"/>
      <c r="T1189" s="80"/>
      <c r="U1189" s="80"/>
      <c r="V1189" s="80"/>
      <c r="W1189" s="80"/>
      <c r="X1189" s="80"/>
      <c r="Y1189" s="80"/>
      <c r="Z1189" s="80"/>
      <c r="AA1189" s="80"/>
      <c r="AB1189" s="80"/>
      <c r="AC1189" s="80"/>
      <c r="AD1189" s="80"/>
      <c r="AE1189" s="80"/>
      <c r="AF1189" s="80"/>
      <c r="AG1189" s="80"/>
      <c r="AH1189" s="80"/>
      <c r="AI1189" s="80"/>
      <c r="AJ1189" s="80"/>
      <c r="AK1189" s="80"/>
      <c r="AL1189" s="80"/>
      <c r="AM1189" s="80"/>
      <c r="AN1189" s="80"/>
      <c r="AO1189" s="80"/>
      <c r="AP1189" s="80"/>
      <c r="AQ1189" s="80"/>
      <c r="AR1189" s="80"/>
      <c r="AS1189" s="80"/>
      <c r="AT1189" s="80"/>
      <c r="AU1189" s="80"/>
      <c r="AV1189" s="80"/>
    </row>
    <row r="1190" spans="1:48" ht="12" customHeight="1" x14ac:dyDescent="0.25">
      <c r="A1190" s="80"/>
      <c r="B1190" s="80"/>
      <c r="C1190" s="80"/>
      <c r="D1190" s="80"/>
      <c r="E1190" s="80"/>
      <c r="F1190" s="80"/>
      <c r="G1190" s="80"/>
      <c r="H1190" s="80"/>
      <c r="I1190" s="80"/>
      <c r="J1190" s="80"/>
      <c r="K1190" s="80"/>
      <c r="L1190" s="80"/>
      <c r="M1190" s="80"/>
      <c r="N1190" s="80"/>
      <c r="O1190" s="80"/>
      <c r="P1190" s="80"/>
      <c r="Q1190" s="80"/>
      <c r="R1190" s="80"/>
      <c r="S1190" s="80"/>
      <c r="T1190" s="80"/>
      <c r="U1190" s="80"/>
      <c r="V1190" s="80"/>
      <c r="W1190" s="80"/>
      <c r="X1190" s="80"/>
      <c r="Y1190" s="80"/>
      <c r="Z1190" s="80"/>
      <c r="AA1190" s="80"/>
      <c r="AB1190" s="80"/>
      <c r="AC1190" s="80"/>
      <c r="AD1190" s="80"/>
      <c r="AE1190" s="80"/>
      <c r="AF1190" s="80"/>
      <c r="AG1190" s="80"/>
      <c r="AH1190" s="80"/>
      <c r="AI1190" s="80"/>
      <c r="AJ1190" s="80"/>
      <c r="AK1190" s="80"/>
      <c r="AL1190" s="80"/>
      <c r="AM1190" s="80"/>
      <c r="AN1190" s="80"/>
      <c r="AO1190" s="80"/>
      <c r="AP1190" s="80"/>
      <c r="AQ1190" s="80"/>
      <c r="AR1190" s="80"/>
      <c r="AS1190" s="80"/>
      <c r="AT1190" s="80"/>
      <c r="AU1190" s="80"/>
      <c r="AV1190" s="80"/>
    </row>
    <row r="1191" spans="1:48" ht="12" customHeight="1" x14ac:dyDescent="0.25">
      <c r="A1191" s="80"/>
      <c r="B1191" s="80"/>
      <c r="C1191" s="80"/>
      <c r="D1191" s="80"/>
      <c r="E1191" s="80"/>
      <c r="F1191" s="80"/>
      <c r="G1191" s="80"/>
      <c r="H1191" s="80"/>
      <c r="I1191" s="80"/>
      <c r="J1191" s="80"/>
      <c r="K1191" s="80"/>
      <c r="L1191" s="80"/>
      <c r="M1191" s="80"/>
      <c r="N1191" s="80"/>
      <c r="O1191" s="80"/>
      <c r="P1191" s="80"/>
      <c r="Q1191" s="80"/>
      <c r="R1191" s="80"/>
      <c r="S1191" s="80"/>
      <c r="T1191" s="80"/>
      <c r="U1191" s="80"/>
      <c r="V1191" s="80"/>
      <c r="W1191" s="80"/>
      <c r="X1191" s="80"/>
      <c r="Y1191" s="80"/>
      <c r="Z1191" s="80"/>
      <c r="AA1191" s="80"/>
      <c r="AB1191" s="80"/>
      <c r="AC1191" s="80"/>
      <c r="AD1191" s="80"/>
      <c r="AE1191" s="80"/>
      <c r="AF1191" s="80"/>
      <c r="AG1191" s="80"/>
      <c r="AH1191" s="80"/>
      <c r="AI1191" s="80"/>
      <c r="AJ1191" s="80"/>
      <c r="AK1191" s="80"/>
      <c r="AL1191" s="80"/>
      <c r="AM1191" s="80"/>
      <c r="AN1191" s="80"/>
      <c r="AO1191" s="80"/>
      <c r="AP1191" s="80"/>
      <c r="AQ1191" s="80"/>
      <c r="AR1191" s="80"/>
      <c r="AS1191" s="80"/>
      <c r="AT1191" s="80"/>
      <c r="AU1191" s="80"/>
      <c r="AV1191" s="80"/>
    </row>
    <row r="1192" spans="1:48" ht="12" customHeight="1" x14ac:dyDescent="0.25">
      <c r="A1192" s="80"/>
      <c r="B1192" s="80"/>
      <c r="C1192" s="80"/>
      <c r="D1192" s="80"/>
      <c r="E1192" s="80"/>
      <c r="F1192" s="80"/>
      <c r="G1192" s="80"/>
      <c r="H1192" s="80"/>
      <c r="I1192" s="80"/>
      <c r="J1192" s="80"/>
      <c r="K1192" s="80"/>
      <c r="L1192" s="80"/>
      <c r="M1192" s="80"/>
      <c r="N1192" s="80"/>
      <c r="O1192" s="80"/>
      <c r="P1192" s="80"/>
      <c r="Q1192" s="80"/>
      <c r="R1192" s="80"/>
      <c r="S1192" s="80"/>
      <c r="T1192" s="80"/>
      <c r="U1192" s="80"/>
      <c r="V1192" s="80"/>
      <c r="W1192" s="80"/>
      <c r="X1192" s="80"/>
      <c r="Y1192" s="80"/>
      <c r="Z1192" s="80"/>
      <c r="AA1192" s="80"/>
      <c r="AB1192" s="80"/>
      <c r="AC1192" s="80"/>
      <c r="AD1192" s="80"/>
      <c r="AE1192" s="80"/>
      <c r="AF1192" s="80"/>
      <c r="AG1192" s="80"/>
      <c r="AH1192" s="80"/>
      <c r="AI1192" s="80"/>
      <c r="AJ1192" s="80"/>
      <c r="AK1192" s="80"/>
      <c r="AL1192" s="80"/>
      <c r="AM1192" s="80"/>
      <c r="AN1192" s="80"/>
      <c r="AO1192" s="80"/>
      <c r="AP1192" s="80"/>
      <c r="AQ1192" s="80"/>
      <c r="AR1192" s="80"/>
      <c r="AS1192" s="80"/>
      <c r="AT1192" s="80"/>
      <c r="AU1192" s="80"/>
      <c r="AV1192" s="80"/>
    </row>
    <row r="1193" spans="1:48" ht="12" customHeight="1" x14ac:dyDescent="0.25">
      <c r="A1193" s="80"/>
      <c r="B1193" s="80"/>
      <c r="C1193" s="80"/>
      <c r="D1193" s="80"/>
      <c r="E1193" s="80"/>
      <c r="F1193" s="80"/>
      <c r="G1193" s="80"/>
      <c r="H1193" s="80"/>
      <c r="I1193" s="80"/>
      <c r="J1193" s="80"/>
      <c r="K1193" s="80"/>
      <c r="L1193" s="80"/>
      <c r="M1193" s="80"/>
      <c r="N1193" s="80"/>
      <c r="O1193" s="80"/>
      <c r="P1193" s="80"/>
      <c r="Q1193" s="80"/>
      <c r="R1193" s="80"/>
      <c r="S1193" s="80"/>
      <c r="T1193" s="80"/>
      <c r="U1193" s="80"/>
      <c r="V1193" s="80"/>
      <c r="W1193" s="80"/>
      <c r="X1193" s="80"/>
      <c r="Y1193" s="80"/>
      <c r="Z1193" s="80"/>
      <c r="AA1193" s="80"/>
      <c r="AB1193" s="80"/>
      <c r="AC1193" s="80"/>
      <c r="AD1193" s="80"/>
      <c r="AE1193" s="80"/>
      <c r="AF1193" s="80"/>
      <c r="AG1193" s="80"/>
      <c r="AH1193" s="80"/>
      <c r="AI1193" s="80"/>
      <c r="AJ1193" s="80"/>
      <c r="AK1193" s="80"/>
      <c r="AL1193" s="80"/>
      <c r="AM1193" s="80"/>
      <c r="AN1193" s="80"/>
      <c r="AO1193" s="80"/>
      <c r="AP1193" s="80"/>
      <c r="AQ1193" s="80"/>
      <c r="AR1193" s="80"/>
      <c r="AS1193" s="80"/>
      <c r="AT1193" s="80"/>
      <c r="AU1193" s="80"/>
      <c r="AV1193" s="80"/>
    </row>
    <row r="1194" spans="1:48" ht="12" customHeight="1" x14ac:dyDescent="0.25">
      <c r="A1194" s="80"/>
      <c r="B1194" s="80"/>
      <c r="C1194" s="80"/>
      <c r="D1194" s="80"/>
      <c r="E1194" s="80"/>
      <c r="F1194" s="80"/>
      <c r="G1194" s="80"/>
      <c r="H1194" s="80"/>
      <c r="I1194" s="80"/>
      <c r="J1194" s="80"/>
      <c r="K1194" s="80"/>
      <c r="L1194" s="80"/>
      <c r="M1194" s="80"/>
      <c r="N1194" s="80"/>
      <c r="O1194" s="80"/>
      <c r="P1194" s="80"/>
      <c r="Q1194" s="80"/>
      <c r="R1194" s="80"/>
      <c r="S1194" s="80"/>
      <c r="T1194" s="80"/>
      <c r="U1194" s="80"/>
      <c r="V1194" s="80"/>
      <c r="W1194" s="80"/>
      <c r="X1194" s="80"/>
      <c r="Y1194" s="80"/>
      <c r="Z1194" s="80"/>
      <c r="AA1194" s="80"/>
      <c r="AB1194" s="80"/>
      <c r="AC1194" s="80"/>
      <c r="AD1194" s="80"/>
      <c r="AE1194" s="80"/>
      <c r="AF1194" s="80"/>
      <c r="AG1194" s="80"/>
      <c r="AH1194" s="80"/>
      <c r="AI1194" s="80"/>
      <c r="AJ1194" s="80"/>
      <c r="AK1194" s="80"/>
      <c r="AL1194" s="80"/>
      <c r="AM1194" s="80"/>
      <c r="AN1194" s="80"/>
      <c r="AO1194" s="80"/>
      <c r="AP1194" s="80"/>
      <c r="AQ1194" s="80"/>
      <c r="AR1194" s="80"/>
      <c r="AS1194" s="80"/>
      <c r="AT1194" s="80"/>
      <c r="AU1194" s="80"/>
      <c r="AV1194" s="80"/>
    </row>
    <row r="1195" spans="1:48" ht="12" customHeight="1" x14ac:dyDescent="0.25">
      <c r="A1195" s="80"/>
      <c r="B1195" s="80"/>
      <c r="C1195" s="80"/>
      <c r="D1195" s="80"/>
      <c r="E1195" s="80"/>
      <c r="F1195" s="80"/>
      <c r="G1195" s="80"/>
      <c r="H1195" s="80"/>
      <c r="I1195" s="80"/>
      <c r="J1195" s="80"/>
      <c r="K1195" s="80"/>
      <c r="L1195" s="80"/>
      <c r="M1195" s="80"/>
      <c r="N1195" s="80"/>
      <c r="O1195" s="80"/>
      <c r="P1195" s="80"/>
      <c r="Q1195" s="80"/>
      <c r="R1195" s="80"/>
      <c r="S1195" s="80"/>
      <c r="T1195" s="80"/>
      <c r="U1195" s="80"/>
      <c r="V1195" s="80"/>
      <c r="W1195" s="80"/>
      <c r="X1195" s="80"/>
      <c r="Y1195" s="80"/>
      <c r="Z1195" s="80"/>
      <c r="AA1195" s="80"/>
      <c r="AB1195" s="80"/>
      <c r="AC1195" s="80"/>
      <c r="AD1195" s="80"/>
      <c r="AE1195" s="80"/>
      <c r="AF1195" s="80"/>
      <c r="AG1195" s="80"/>
      <c r="AH1195" s="80"/>
      <c r="AI1195" s="80"/>
      <c r="AJ1195" s="80"/>
      <c r="AK1195" s="80"/>
      <c r="AL1195" s="80"/>
      <c r="AM1195" s="80"/>
      <c r="AN1195" s="80"/>
      <c r="AO1195" s="80"/>
      <c r="AP1195" s="80"/>
      <c r="AQ1195" s="80"/>
      <c r="AR1195" s="80"/>
      <c r="AS1195" s="80"/>
      <c r="AT1195" s="80"/>
      <c r="AU1195" s="80"/>
      <c r="AV1195" s="80"/>
    </row>
    <row r="1196" spans="1:48" ht="12" customHeight="1" x14ac:dyDescent="0.25">
      <c r="A1196" s="80"/>
      <c r="B1196" s="80"/>
      <c r="C1196" s="80"/>
      <c r="D1196" s="80"/>
      <c r="E1196" s="80"/>
      <c r="F1196" s="80"/>
      <c r="G1196" s="80"/>
      <c r="H1196" s="80"/>
      <c r="I1196" s="80"/>
      <c r="J1196" s="80"/>
      <c r="K1196" s="80"/>
      <c r="L1196" s="80"/>
      <c r="M1196" s="80"/>
      <c r="N1196" s="80"/>
      <c r="O1196" s="80"/>
      <c r="P1196" s="80"/>
      <c r="Q1196" s="80"/>
      <c r="R1196" s="80"/>
      <c r="S1196" s="80"/>
      <c r="T1196" s="80"/>
      <c r="U1196" s="80"/>
      <c r="V1196" s="80"/>
      <c r="W1196" s="80"/>
      <c r="X1196" s="80"/>
      <c r="Y1196" s="80"/>
      <c r="Z1196" s="80"/>
      <c r="AA1196" s="80"/>
      <c r="AB1196" s="80"/>
      <c r="AC1196" s="80"/>
      <c r="AD1196" s="80"/>
      <c r="AE1196" s="80"/>
      <c r="AF1196" s="80"/>
      <c r="AG1196" s="80"/>
      <c r="AH1196" s="80"/>
      <c r="AI1196" s="80"/>
      <c r="AJ1196" s="80"/>
      <c r="AK1196" s="80"/>
      <c r="AL1196" s="80"/>
      <c r="AM1196" s="80"/>
      <c r="AN1196" s="80"/>
      <c r="AO1196" s="80"/>
      <c r="AP1196" s="80"/>
      <c r="AQ1196" s="80"/>
      <c r="AR1196" s="80"/>
      <c r="AS1196" s="80"/>
      <c r="AT1196" s="80"/>
      <c r="AU1196" s="80"/>
      <c r="AV1196" s="80"/>
    </row>
    <row r="1197" spans="1:48" ht="12" customHeight="1" x14ac:dyDescent="0.25">
      <c r="A1197" s="80"/>
      <c r="B1197" s="80"/>
      <c r="C1197" s="80"/>
      <c r="D1197" s="80"/>
      <c r="E1197" s="80"/>
      <c r="F1197" s="80"/>
      <c r="G1197" s="80"/>
      <c r="H1197" s="80"/>
      <c r="I1197" s="80"/>
      <c r="J1197" s="80"/>
      <c r="K1197" s="80"/>
      <c r="L1197" s="80"/>
      <c r="M1197" s="80"/>
      <c r="N1197" s="80"/>
      <c r="O1197" s="80"/>
      <c r="P1197" s="80"/>
      <c r="Q1197" s="80"/>
      <c r="R1197" s="80"/>
      <c r="S1197" s="80"/>
      <c r="T1197" s="80"/>
      <c r="U1197" s="80"/>
      <c r="V1197" s="80"/>
      <c r="W1197" s="80"/>
      <c r="X1197" s="80"/>
      <c r="Y1197" s="80"/>
      <c r="Z1197" s="80"/>
      <c r="AA1197" s="80"/>
      <c r="AB1197" s="80"/>
      <c r="AC1197" s="80"/>
      <c r="AD1197" s="80"/>
      <c r="AE1197" s="80"/>
      <c r="AF1197" s="80"/>
      <c r="AG1197" s="80"/>
      <c r="AH1197" s="80"/>
      <c r="AI1197" s="80"/>
      <c r="AJ1197" s="80"/>
      <c r="AK1197" s="80"/>
      <c r="AL1197" s="80"/>
      <c r="AM1197" s="80"/>
      <c r="AN1197" s="80"/>
      <c r="AO1197" s="80"/>
      <c r="AP1197" s="80"/>
      <c r="AQ1197" s="80"/>
      <c r="AR1197" s="80"/>
      <c r="AS1197" s="80"/>
      <c r="AT1197" s="80"/>
      <c r="AU1197" s="80"/>
      <c r="AV1197" s="80"/>
    </row>
    <row r="1198" spans="1:48" ht="12" customHeight="1" x14ac:dyDescent="0.25">
      <c r="A1198" s="80"/>
      <c r="B1198" s="80"/>
      <c r="C1198" s="80"/>
      <c r="D1198" s="80"/>
      <c r="E1198" s="80"/>
      <c r="F1198" s="80"/>
      <c r="G1198" s="80"/>
      <c r="H1198" s="80"/>
      <c r="I1198" s="80"/>
      <c r="J1198" s="80"/>
      <c r="K1198" s="80"/>
      <c r="L1198" s="80"/>
      <c r="M1198" s="80"/>
      <c r="N1198" s="80"/>
      <c r="O1198" s="80"/>
      <c r="P1198" s="80"/>
      <c r="Q1198" s="80"/>
      <c r="R1198" s="80"/>
      <c r="S1198" s="80"/>
      <c r="T1198" s="80"/>
      <c r="U1198" s="80"/>
      <c r="V1198" s="80"/>
      <c r="W1198" s="80"/>
      <c r="X1198" s="80"/>
      <c r="Y1198" s="80"/>
      <c r="Z1198" s="80"/>
      <c r="AA1198" s="80"/>
      <c r="AB1198" s="80"/>
      <c r="AC1198" s="80"/>
      <c r="AD1198" s="80"/>
      <c r="AE1198" s="80"/>
      <c r="AF1198" s="80"/>
      <c r="AG1198" s="80"/>
      <c r="AH1198" s="80"/>
      <c r="AI1198" s="80"/>
      <c r="AJ1198" s="80"/>
      <c r="AK1198" s="80"/>
      <c r="AL1198" s="80"/>
      <c r="AM1198" s="80"/>
      <c r="AN1198" s="80"/>
      <c r="AO1198" s="80"/>
      <c r="AP1198" s="80"/>
      <c r="AQ1198" s="80"/>
      <c r="AR1198" s="80"/>
      <c r="AS1198" s="80"/>
      <c r="AT1198" s="80"/>
      <c r="AU1198" s="80"/>
      <c r="AV1198" s="80"/>
    </row>
    <row r="1199" spans="1:48" ht="12" customHeight="1" x14ac:dyDescent="0.25">
      <c r="A1199" s="80"/>
      <c r="B1199" s="80"/>
      <c r="C1199" s="80"/>
      <c r="D1199" s="80"/>
      <c r="E1199" s="80"/>
      <c r="F1199" s="80"/>
      <c r="G1199" s="80"/>
      <c r="H1199" s="80"/>
      <c r="I1199" s="80"/>
      <c r="J1199" s="80"/>
      <c r="K1199" s="80"/>
      <c r="L1199" s="80"/>
      <c r="M1199" s="80"/>
      <c r="N1199" s="80"/>
      <c r="O1199" s="80"/>
      <c r="P1199" s="80"/>
      <c r="Q1199" s="80"/>
      <c r="R1199" s="80"/>
      <c r="S1199" s="80"/>
      <c r="T1199" s="80"/>
      <c r="U1199" s="80"/>
      <c r="V1199" s="80"/>
      <c r="W1199" s="80"/>
      <c r="X1199" s="80"/>
      <c r="Y1199" s="80"/>
      <c r="Z1199" s="80"/>
      <c r="AA1199" s="80"/>
      <c r="AB1199" s="80"/>
      <c r="AC1199" s="80"/>
      <c r="AD1199" s="80"/>
      <c r="AE1199" s="80"/>
      <c r="AF1199" s="80"/>
      <c r="AG1199" s="80"/>
      <c r="AH1199" s="80"/>
      <c r="AI1199" s="80"/>
      <c r="AJ1199" s="80"/>
      <c r="AK1199" s="80"/>
      <c r="AL1199" s="80"/>
      <c r="AM1199" s="80"/>
      <c r="AN1199" s="80"/>
      <c r="AO1199" s="80"/>
      <c r="AP1199" s="80"/>
      <c r="AQ1199" s="80"/>
      <c r="AR1199" s="80"/>
      <c r="AS1199" s="80"/>
      <c r="AT1199" s="80"/>
      <c r="AU1199" s="80"/>
      <c r="AV1199" s="80"/>
    </row>
    <row r="1200" spans="1:48" ht="12" customHeight="1" x14ac:dyDescent="0.25">
      <c r="A1200" s="80"/>
      <c r="B1200" s="80"/>
      <c r="C1200" s="80"/>
      <c r="D1200" s="80"/>
      <c r="E1200" s="80"/>
      <c r="F1200" s="80"/>
      <c r="G1200" s="80"/>
      <c r="H1200" s="80"/>
      <c r="I1200" s="80"/>
      <c r="J1200" s="80"/>
      <c r="K1200" s="80"/>
      <c r="L1200" s="80"/>
      <c r="M1200" s="80"/>
      <c r="N1200" s="80"/>
      <c r="O1200" s="80"/>
      <c r="P1200" s="80"/>
      <c r="Q1200" s="80"/>
      <c r="R1200" s="80"/>
      <c r="S1200" s="80"/>
      <c r="T1200" s="80"/>
      <c r="U1200" s="80"/>
      <c r="V1200" s="80"/>
      <c r="W1200" s="80"/>
      <c r="X1200" s="80"/>
      <c r="Y1200" s="80"/>
      <c r="Z1200" s="80"/>
      <c r="AA1200" s="80"/>
      <c r="AB1200" s="80"/>
      <c r="AC1200" s="80"/>
      <c r="AD1200" s="80"/>
      <c r="AE1200" s="80"/>
      <c r="AF1200" s="80"/>
      <c r="AG1200" s="80"/>
      <c r="AH1200" s="80"/>
      <c r="AI1200" s="80"/>
      <c r="AJ1200" s="80"/>
      <c r="AK1200" s="80"/>
      <c r="AL1200" s="80"/>
      <c r="AM1200" s="80"/>
      <c r="AN1200" s="80"/>
      <c r="AO1200" s="80"/>
      <c r="AP1200" s="80"/>
      <c r="AQ1200" s="80"/>
      <c r="AR1200" s="80"/>
      <c r="AS1200" s="80"/>
      <c r="AT1200" s="80"/>
      <c r="AU1200" s="80"/>
      <c r="AV1200" s="80"/>
    </row>
    <row r="1201" spans="1:48" ht="12" customHeight="1" x14ac:dyDescent="0.25">
      <c r="A1201" s="80"/>
      <c r="B1201" s="80"/>
      <c r="C1201" s="80"/>
      <c r="D1201" s="80"/>
      <c r="E1201" s="80"/>
      <c r="F1201" s="80"/>
      <c r="G1201" s="80"/>
      <c r="H1201" s="80"/>
      <c r="I1201" s="80"/>
      <c r="J1201" s="80"/>
      <c r="K1201" s="80"/>
      <c r="L1201" s="80"/>
      <c r="M1201" s="80"/>
      <c r="N1201" s="80"/>
      <c r="O1201" s="80"/>
      <c r="P1201" s="80"/>
      <c r="Q1201" s="80"/>
      <c r="R1201" s="80"/>
      <c r="S1201" s="80"/>
      <c r="T1201" s="80"/>
      <c r="U1201" s="80"/>
      <c r="V1201" s="80"/>
      <c r="W1201" s="80"/>
      <c r="X1201" s="80"/>
      <c r="Y1201" s="80"/>
      <c r="Z1201" s="80"/>
      <c r="AA1201" s="80"/>
      <c r="AB1201" s="80"/>
      <c r="AC1201" s="80"/>
      <c r="AD1201" s="80"/>
      <c r="AE1201" s="80"/>
      <c r="AF1201" s="80"/>
      <c r="AG1201" s="80"/>
      <c r="AH1201" s="80"/>
      <c r="AI1201" s="80"/>
      <c r="AJ1201" s="80"/>
      <c r="AK1201" s="80"/>
      <c r="AL1201" s="80"/>
      <c r="AM1201" s="80"/>
      <c r="AN1201" s="80"/>
      <c r="AO1201" s="80"/>
      <c r="AP1201" s="80"/>
      <c r="AQ1201" s="80"/>
      <c r="AR1201" s="80"/>
      <c r="AS1201" s="80"/>
      <c r="AT1201" s="80"/>
      <c r="AU1201" s="80"/>
      <c r="AV1201" s="80"/>
    </row>
    <row r="1202" spans="1:48" ht="12" customHeight="1" x14ac:dyDescent="0.25">
      <c r="A1202" s="80"/>
      <c r="B1202" s="80"/>
      <c r="C1202" s="80"/>
      <c r="D1202" s="80"/>
      <c r="E1202" s="80"/>
      <c r="F1202" s="80"/>
      <c r="G1202" s="80"/>
      <c r="H1202" s="80"/>
      <c r="I1202" s="80"/>
      <c r="J1202" s="80"/>
      <c r="K1202" s="80"/>
      <c r="L1202" s="80"/>
      <c r="M1202" s="80"/>
      <c r="N1202" s="80"/>
      <c r="O1202" s="80"/>
      <c r="P1202" s="80"/>
      <c r="Q1202" s="80"/>
      <c r="R1202" s="80"/>
      <c r="S1202" s="80"/>
      <c r="T1202" s="80"/>
      <c r="U1202" s="80"/>
      <c r="V1202" s="80"/>
      <c r="W1202" s="80"/>
      <c r="X1202" s="80"/>
      <c r="Y1202" s="80"/>
      <c r="Z1202" s="80"/>
      <c r="AA1202" s="80"/>
      <c r="AB1202" s="80"/>
      <c r="AC1202" s="80"/>
      <c r="AD1202" s="80"/>
      <c r="AE1202" s="80"/>
      <c r="AF1202" s="80"/>
      <c r="AG1202" s="80"/>
      <c r="AH1202" s="80"/>
      <c r="AI1202" s="80"/>
      <c r="AJ1202" s="80"/>
      <c r="AK1202" s="80"/>
      <c r="AL1202" s="80"/>
      <c r="AM1202" s="80"/>
      <c r="AN1202" s="80"/>
      <c r="AO1202" s="80"/>
      <c r="AP1202" s="80"/>
      <c r="AQ1202" s="80"/>
      <c r="AR1202" s="80"/>
      <c r="AS1202" s="80"/>
      <c r="AT1202" s="80"/>
      <c r="AU1202" s="80"/>
      <c r="AV1202" s="80"/>
    </row>
    <row r="1203" spans="1:48" ht="12" customHeight="1" x14ac:dyDescent="0.25">
      <c r="A1203" s="80"/>
      <c r="B1203" s="80"/>
      <c r="C1203" s="80"/>
      <c r="D1203" s="80"/>
      <c r="E1203" s="80"/>
      <c r="F1203" s="80"/>
      <c r="G1203" s="80"/>
      <c r="H1203" s="80"/>
      <c r="I1203" s="80"/>
      <c r="J1203" s="80"/>
      <c r="K1203" s="80"/>
      <c r="L1203" s="80"/>
      <c r="M1203" s="80"/>
      <c r="N1203" s="80"/>
      <c r="O1203" s="80"/>
      <c r="P1203" s="80"/>
      <c r="Q1203" s="80"/>
      <c r="R1203" s="80"/>
      <c r="S1203" s="80"/>
      <c r="T1203" s="80"/>
      <c r="U1203" s="80"/>
      <c r="V1203" s="80"/>
      <c r="W1203" s="80"/>
      <c r="X1203" s="80"/>
      <c r="Y1203" s="80"/>
      <c r="Z1203" s="80"/>
      <c r="AA1203" s="80"/>
      <c r="AB1203" s="80"/>
      <c r="AC1203" s="80"/>
      <c r="AD1203" s="80"/>
      <c r="AE1203" s="80"/>
      <c r="AF1203" s="80"/>
      <c r="AG1203" s="80"/>
      <c r="AH1203" s="80"/>
      <c r="AI1203" s="80"/>
      <c r="AJ1203" s="80"/>
      <c r="AK1203" s="80"/>
      <c r="AL1203" s="80"/>
      <c r="AM1203" s="80"/>
      <c r="AN1203" s="80"/>
      <c r="AO1203" s="80"/>
      <c r="AP1203" s="80"/>
      <c r="AQ1203" s="80"/>
      <c r="AR1203" s="80"/>
      <c r="AS1203" s="80"/>
      <c r="AT1203" s="80"/>
      <c r="AU1203" s="80"/>
      <c r="AV1203" s="80"/>
    </row>
    <row r="1204" spans="1:48" ht="12" customHeight="1" x14ac:dyDescent="0.25">
      <c r="A1204" s="80"/>
      <c r="B1204" s="80"/>
      <c r="C1204" s="80"/>
      <c r="D1204" s="80"/>
      <c r="E1204" s="80"/>
      <c r="F1204" s="80"/>
      <c r="G1204" s="80"/>
      <c r="H1204" s="80"/>
      <c r="I1204" s="80"/>
      <c r="J1204" s="80"/>
      <c r="K1204" s="80"/>
      <c r="L1204" s="80"/>
      <c r="M1204" s="80"/>
      <c r="N1204" s="80"/>
      <c r="O1204" s="80"/>
      <c r="P1204" s="80"/>
      <c r="Q1204" s="80"/>
      <c r="R1204" s="80"/>
      <c r="S1204" s="80"/>
      <c r="T1204" s="80"/>
      <c r="U1204" s="80"/>
      <c r="V1204" s="80"/>
      <c r="W1204" s="80"/>
      <c r="X1204" s="80"/>
      <c r="Y1204" s="80"/>
      <c r="Z1204" s="80"/>
      <c r="AA1204" s="80"/>
      <c r="AB1204" s="80"/>
      <c r="AC1204" s="80"/>
      <c r="AD1204" s="80"/>
      <c r="AE1204" s="80"/>
      <c r="AF1204" s="80"/>
      <c r="AG1204" s="80"/>
      <c r="AH1204" s="80"/>
      <c r="AI1204" s="80"/>
      <c r="AJ1204" s="80"/>
      <c r="AK1204" s="80"/>
      <c r="AL1204" s="80"/>
      <c r="AM1204" s="80"/>
      <c r="AN1204" s="80"/>
      <c r="AO1204" s="80"/>
      <c r="AP1204" s="80"/>
      <c r="AQ1204" s="80"/>
      <c r="AR1204" s="80"/>
      <c r="AS1204" s="80"/>
      <c r="AT1204" s="80"/>
      <c r="AU1204" s="80"/>
      <c r="AV1204" s="80"/>
    </row>
    <row r="1205" spans="1:48" ht="12" customHeight="1" x14ac:dyDescent="0.25">
      <c r="A1205" s="80"/>
      <c r="B1205" s="80"/>
      <c r="C1205" s="80"/>
      <c r="D1205" s="80"/>
      <c r="E1205" s="80"/>
      <c r="F1205" s="80"/>
      <c r="G1205" s="80"/>
      <c r="H1205" s="80"/>
      <c r="I1205" s="80"/>
      <c r="J1205" s="80"/>
      <c r="K1205" s="80"/>
      <c r="L1205" s="80"/>
      <c r="M1205" s="80"/>
      <c r="N1205" s="80"/>
      <c r="O1205" s="80"/>
      <c r="P1205" s="80"/>
      <c r="Q1205" s="80"/>
      <c r="R1205" s="80"/>
      <c r="S1205" s="80"/>
      <c r="T1205" s="80"/>
      <c r="U1205" s="80"/>
      <c r="V1205" s="80"/>
      <c r="W1205" s="80"/>
      <c r="X1205" s="80"/>
      <c r="Y1205" s="80"/>
      <c r="Z1205" s="80"/>
      <c r="AA1205" s="80"/>
      <c r="AB1205" s="80"/>
      <c r="AC1205" s="80"/>
      <c r="AD1205" s="80"/>
      <c r="AE1205" s="80"/>
      <c r="AF1205" s="80"/>
      <c r="AG1205" s="80"/>
      <c r="AH1205" s="80"/>
      <c r="AI1205" s="80"/>
      <c r="AJ1205" s="80"/>
      <c r="AK1205" s="80"/>
      <c r="AL1205" s="80"/>
      <c r="AM1205" s="80"/>
      <c r="AN1205" s="80"/>
      <c r="AO1205" s="80"/>
      <c r="AP1205" s="80"/>
      <c r="AQ1205" s="80"/>
      <c r="AR1205" s="80"/>
      <c r="AS1205" s="80"/>
      <c r="AT1205" s="80"/>
      <c r="AU1205" s="80"/>
      <c r="AV1205" s="80"/>
    </row>
    <row r="1206" spans="1:48" ht="12" customHeight="1" x14ac:dyDescent="0.25">
      <c r="A1206" s="80"/>
      <c r="B1206" s="80"/>
      <c r="C1206" s="80"/>
      <c r="D1206" s="80"/>
      <c r="E1206" s="80"/>
      <c r="F1206" s="80"/>
      <c r="G1206" s="80"/>
      <c r="H1206" s="80"/>
      <c r="I1206" s="80"/>
      <c r="J1206" s="80"/>
      <c r="K1206" s="80"/>
      <c r="L1206" s="80"/>
      <c r="M1206" s="80"/>
      <c r="N1206" s="80"/>
      <c r="O1206" s="80"/>
      <c r="P1206" s="80"/>
      <c r="Q1206" s="80"/>
      <c r="R1206" s="80"/>
      <c r="S1206" s="80"/>
      <c r="T1206" s="80"/>
      <c r="U1206" s="80"/>
      <c r="V1206" s="80"/>
      <c r="W1206" s="80"/>
      <c r="X1206" s="80"/>
      <c r="Y1206" s="80"/>
      <c r="Z1206" s="80"/>
      <c r="AA1206" s="80"/>
      <c r="AB1206" s="80"/>
      <c r="AC1206" s="80"/>
      <c r="AD1206" s="80"/>
      <c r="AE1206" s="80"/>
      <c r="AF1206" s="80"/>
      <c r="AG1206" s="80"/>
      <c r="AH1206" s="80"/>
      <c r="AI1206" s="80"/>
      <c r="AJ1206" s="80"/>
      <c r="AK1206" s="80"/>
      <c r="AL1206" s="80"/>
      <c r="AM1206" s="80"/>
      <c r="AN1206" s="80"/>
      <c r="AO1206" s="80"/>
      <c r="AP1206" s="80"/>
      <c r="AQ1206" s="80"/>
      <c r="AR1206" s="80"/>
      <c r="AS1206" s="80"/>
      <c r="AT1206" s="80"/>
      <c r="AU1206" s="80"/>
      <c r="AV1206" s="80"/>
    </row>
    <row r="1207" spans="1:48" ht="12" customHeight="1" x14ac:dyDescent="0.25">
      <c r="A1207" s="80"/>
      <c r="B1207" s="80"/>
      <c r="C1207" s="80"/>
      <c r="D1207" s="80"/>
      <c r="E1207" s="80"/>
      <c r="F1207" s="80"/>
      <c r="G1207" s="80"/>
      <c r="H1207" s="80"/>
      <c r="I1207" s="80"/>
      <c r="J1207" s="80"/>
      <c r="K1207" s="80"/>
      <c r="L1207" s="80"/>
      <c r="M1207" s="80"/>
      <c r="N1207" s="80"/>
      <c r="O1207" s="80"/>
      <c r="P1207" s="80"/>
      <c r="Q1207" s="80"/>
      <c r="R1207" s="80"/>
      <c r="S1207" s="80"/>
      <c r="T1207" s="80"/>
      <c r="U1207" s="80"/>
      <c r="V1207" s="80"/>
      <c r="W1207" s="80"/>
      <c r="X1207" s="80"/>
      <c r="Y1207" s="80"/>
      <c r="Z1207" s="80"/>
      <c r="AA1207" s="80"/>
      <c r="AB1207" s="80"/>
      <c r="AC1207" s="80"/>
      <c r="AD1207" s="80"/>
      <c r="AE1207" s="80"/>
      <c r="AF1207" s="80"/>
      <c r="AG1207" s="80"/>
      <c r="AH1207" s="80"/>
      <c r="AI1207" s="80"/>
      <c r="AJ1207" s="80"/>
      <c r="AK1207" s="80"/>
      <c r="AL1207" s="80"/>
      <c r="AM1207" s="80"/>
      <c r="AN1207" s="80"/>
      <c r="AO1207" s="80"/>
      <c r="AP1207" s="80"/>
      <c r="AQ1207" s="80"/>
      <c r="AR1207" s="80"/>
      <c r="AS1207" s="80"/>
      <c r="AT1207" s="80"/>
      <c r="AU1207" s="80"/>
      <c r="AV1207" s="80"/>
    </row>
    <row r="1208" spans="1:48" ht="12" customHeight="1" x14ac:dyDescent="0.25">
      <c r="A1208" s="80"/>
      <c r="B1208" s="80"/>
      <c r="C1208" s="80"/>
      <c r="D1208" s="80"/>
      <c r="E1208" s="80"/>
      <c r="F1208" s="80"/>
      <c r="G1208" s="80"/>
      <c r="H1208" s="80"/>
      <c r="I1208" s="80"/>
      <c r="J1208" s="80"/>
      <c r="K1208" s="80"/>
      <c r="L1208" s="80"/>
      <c r="M1208" s="80"/>
      <c r="N1208" s="80"/>
      <c r="O1208" s="80"/>
      <c r="P1208" s="80"/>
      <c r="Q1208" s="80"/>
      <c r="R1208" s="80"/>
      <c r="S1208" s="80"/>
      <c r="T1208" s="80"/>
      <c r="U1208" s="80"/>
      <c r="V1208" s="80"/>
      <c r="W1208" s="80"/>
      <c r="X1208" s="80"/>
      <c r="Y1208" s="80"/>
      <c r="Z1208" s="80"/>
      <c r="AA1208" s="80"/>
      <c r="AB1208" s="80"/>
      <c r="AC1208" s="80"/>
      <c r="AD1208" s="80"/>
      <c r="AE1208" s="80"/>
      <c r="AF1208" s="80"/>
      <c r="AG1208" s="80"/>
      <c r="AH1208" s="80"/>
      <c r="AI1208" s="80"/>
      <c r="AJ1208" s="80"/>
      <c r="AK1208" s="80"/>
      <c r="AL1208" s="80"/>
      <c r="AM1208" s="80"/>
      <c r="AN1208" s="80"/>
      <c r="AO1208" s="80"/>
      <c r="AP1208" s="80"/>
      <c r="AQ1208" s="80"/>
      <c r="AR1208" s="80"/>
      <c r="AS1208" s="80"/>
      <c r="AT1208" s="80"/>
      <c r="AU1208" s="80"/>
      <c r="AV1208" s="80"/>
    </row>
    <row r="1209" spans="1:48" ht="12" customHeight="1" x14ac:dyDescent="0.25">
      <c r="A1209" s="80"/>
      <c r="B1209" s="80"/>
      <c r="C1209" s="80"/>
      <c r="D1209" s="80"/>
      <c r="E1209" s="80"/>
      <c r="F1209" s="80"/>
      <c r="G1209" s="80"/>
      <c r="H1209" s="80"/>
      <c r="I1209" s="80"/>
      <c r="J1209" s="80"/>
      <c r="K1209" s="80"/>
      <c r="L1209" s="80"/>
      <c r="M1209" s="80"/>
      <c r="N1209" s="80"/>
      <c r="O1209" s="80"/>
      <c r="P1209" s="80"/>
      <c r="Q1209" s="80"/>
      <c r="R1209" s="80"/>
      <c r="S1209" s="80"/>
      <c r="T1209" s="80"/>
      <c r="U1209" s="80"/>
      <c r="V1209" s="80"/>
      <c r="W1209" s="80"/>
      <c r="X1209" s="80"/>
      <c r="Y1209" s="80"/>
      <c r="Z1209" s="80"/>
      <c r="AA1209" s="80"/>
      <c r="AB1209" s="80"/>
      <c r="AC1209" s="80"/>
      <c r="AD1209" s="80"/>
      <c r="AE1209" s="80"/>
      <c r="AF1209" s="80"/>
      <c r="AG1209" s="80"/>
      <c r="AH1209" s="80"/>
      <c r="AI1209" s="80"/>
      <c r="AJ1209" s="80"/>
      <c r="AK1209" s="80"/>
      <c r="AL1209" s="80"/>
      <c r="AM1209" s="80"/>
      <c r="AN1209" s="80"/>
      <c r="AO1209" s="80"/>
      <c r="AP1209" s="80"/>
      <c r="AQ1209" s="80"/>
      <c r="AR1209" s="80"/>
      <c r="AS1209" s="80"/>
      <c r="AT1209" s="80"/>
      <c r="AU1209" s="80"/>
      <c r="AV1209" s="80"/>
    </row>
    <row r="1210" spans="1:48" ht="12" customHeight="1" x14ac:dyDescent="0.25">
      <c r="A1210" s="80"/>
      <c r="B1210" s="80"/>
      <c r="C1210" s="80"/>
      <c r="D1210" s="80"/>
      <c r="E1210" s="80"/>
      <c r="F1210" s="80"/>
      <c r="G1210" s="80"/>
      <c r="H1210" s="80"/>
      <c r="I1210" s="80"/>
      <c r="J1210" s="80"/>
      <c r="K1210" s="80"/>
      <c r="L1210" s="80"/>
      <c r="M1210" s="80"/>
      <c r="N1210" s="80"/>
      <c r="O1210" s="80"/>
      <c r="P1210" s="80"/>
      <c r="Q1210" s="80"/>
      <c r="R1210" s="80"/>
      <c r="S1210" s="80"/>
      <c r="T1210" s="80"/>
      <c r="U1210" s="80"/>
      <c r="V1210" s="80"/>
      <c r="W1210" s="80"/>
      <c r="X1210" s="80"/>
      <c r="Y1210" s="80"/>
      <c r="Z1210" s="80"/>
      <c r="AA1210" s="80"/>
      <c r="AB1210" s="80"/>
      <c r="AC1210" s="80"/>
      <c r="AD1210" s="80"/>
      <c r="AE1210" s="80"/>
      <c r="AF1210" s="80"/>
      <c r="AG1210" s="80"/>
      <c r="AH1210" s="80"/>
      <c r="AI1210" s="80"/>
      <c r="AJ1210" s="80"/>
      <c r="AK1210" s="80"/>
      <c r="AL1210" s="80"/>
      <c r="AM1210" s="80"/>
      <c r="AN1210" s="80"/>
      <c r="AO1210" s="80"/>
      <c r="AP1210" s="80"/>
      <c r="AQ1210" s="80"/>
      <c r="AR1210" s="80"/>
      <c r="AS1210" s="80"/>
      <c r="AT1210" s="80"/>
      <c r="AU1210" s="80"/>
      <c r="AV1210" s="80"/>
    </row>
    <row r="1211" spans="1:48" ht="12" customHeight="1" x14ac:dyDescent="0.25">
      <c r="A1211" s="80"/>
      <c r="B1211" s="80"/>
      <c r="C1211" s="80"/>
      <c r="D1211" s="80"/>
      <c r="E1211" s="80"/>
      <c r="F1211" s="80"/>
      <c r="G1211" s="80"/>
      <c r="H1211" s="80"/>
      <c r="I1211" s="80"/>
      <c r="J1211" s="80"/>
      <c r="K1211" s="80"/>
      <c r="L1211" s="80"/>
      <c r="M1211" s="80"/>
      <c r="N1211" s="80"/>
      <c r="O1211" s="80"/>
      <c r="P1211" s="80"/>
      <c r="Q1211" s="80"/>
      <c r="R1211" s="80"/>
      <c r="S1211" s="80"/>
      <c r="T1211" s="80"/>
      <c r="U1211" s="80"/>
      <c r="V1211" s="80"/>
      <c r="W1211" s="80"/>
      <c r="X1211" s="80"/>
      <c r="Y1211" s="80"/>
      <c r="Z1211" s="80"/>
      <c r="AA1211" s="80"/>
      <c r="AB1211" s="80"/>
      <c r="AC1211" s="80"/>
      <c r="AD1211" s="80"/>
      <c r="AE1211" s="80"/>
      <c r="AF1211" s="80"/>
      <c r="AG1211" s="80"/>
      <c r="AH1211" s="80"/>
      <c r="AI1211" s="80"/>
      <c r="AJ1211" s="80"/>
      <c r="AK1211" s="80"/>
      <c r="AL1211" s="80"/>
      <c r="AM1211" s="80"/>
      <c r="AN1211" s="80"/>
      <c r="AO1211" s="80"/>
      <c r="AP1211" s="80"/>
      <c r="AQ1211" s="80"/>
      <c r="AR1211" s="80"/>
      <c r="AS1211" s="80"/>
      <c r="AT1211" s="80"/>
      <c r="AU1211" s="80"/>
      <c r="AV1211" s="80"/>
    </row>
    <row r="1212" spans="1:48" ht="12" customHeight="1" x14ac:dyDescent="0.25">
      <c r="A1212" s="80"/>
      <c r="B1212" s="80"/>
      <c r="C1212" s="80"/>
      <c r="D1212" s="80"/>
      <c r="E1212" s="80"/>
      <c r="F1212" s="80"/>
      <c r="G1212" s="80"/>
      <c r="H1212" s="80"/>
      <c r="I1212" s="80"/>
      <c r="J1212" s="80"/>
      <c r="K1212" s="80"/>
      <c r="L1212" s="80"/>
      <c r="M1212" s="80"/>
      <c r="N1212" s="80"/>
      <c r="O1212" s="80"/>
      <c r="P1212" s="80"/>
      <c r="Q1212" s="80"/>
      <c r="R1212" s="80"/>
      <c r="S1212" s="80"/>
      <c r="T1212" s="80"/>
      <c r="U1212" s="80"/>
      <c r="V1212" s="80"/>
      <c r="W1212" s="80"/>
      <c r="X1212" s="80"/>
      <c r="Y1212" s="80"/>
      <c r="Z1212" s="80"/>
      <c r="AA1212" s="80"/>
      <c r="AB1212" s="80"/>
      <c r="AC1212" s="80"/>
      <c r="AD1212" s="80"/>
      <c r="AE1212" s="80"/>
      <c r="AF1212" s="80"/>
      <c r="AG1212" s="80"/>
      <c r="AH1212" s="80"/>
      <c r="AI1212" s="80"/>
      <c r="AJ1212" s="80"/>
      <c r="AK1212" s="80"/>
      <c r="AL1212" s="80"/>
      <c r="AM1212" s="80"/>
      <c r="AN1212" s="80"/>
      <c r="AO1212" s="80"/>
      <c r="AP1212" s="80"/>
      <c r="AQ1212" s="80"/>
      <c r="AR1212" s="80"/>
      <c r="AS1212" s="80"/>
      <c r="AT1212" s="80"/>
      <c r="AU1212" s="80"/>
      <c r="AV1212" s="80"/>
    </row>
    <row r="1213" spans="1:48" ht="12" customHeight="1" x14ac:dyDescent="0.25">
      <c r="A1213" s="80"/>
      <c r="B1213" s="80"/>
      <c r="C1213" s="80"/>
      <c r="D1213" s="80"/>
      <c r="E1213" s="80"/>
      <c r="F1213" s="80"/>
      <c r="G1213" s="80"/>
      <c r="H1213" s="80"/>
      <c r="I1213" s="80"/>
      <c r="J1213" s="80"/>
      <c r="K1213" s="80"/>
      <c r="L1213" s="80"/>
      <c r="M1213" s="80"/>
      <c r="N1213" s="80"/>
      <c r="O1213" s="80"/>
      <c r="P1213" s="80"/>
      <c r="Q1213" s="80"/>
      <c r="R1213" s="80"/>
      <c r="S1213" s="80"/>
      <c r="T1213" s="80"/>
      <c r="U1213" s="80"/>
      <c r="V1213" s="80"/>
      <c r="W1213" s="80"/>
      <c r="X1213" s="80"/>
      <c r="Y1213" s="80"/>
      <c r="Z1213" s="80"/>
      <c r="AA1213" s="80"/>
      <c r="AB1213" s="80"/>
      <c r="AC1213" s="80"/>
      <c r="AD1213" s="80"/>
      <c r="AE1213" s="80"/>
      <c r="AF1213" s="80"/>
      <c r="AG1213" s="80"/>
      <c r="AH1213" s="80"/>
      <c r="AI1213" s="80"/>
      <c r="AJ1213" s="80"/>
      <c r="AK1213" s="80"/>
      <c r="AL1213" s="80"/>
      <c r="AM1213" s="80"/>
      <c r="AN1213" s="80"/>
      <c r="AO1213" s="80"/>
      <c r="AP1213" s="80"/>
      <c r="AQ1213" s="80"/>
      <c r="AR1213" s="80"/>
      <c r="AS1213" s="80"/>
      <c r="AT1213" s="80"/>
      <c r="AU1213" s="80"/>
      <c r="AV1213" s="80"/>
    </row>
    <row r="1214" spans="1:48" ht="12" customHeight="1" x14ac:dyDescent="0.25">
      <c r="A1214" s="80"/>
      <c r="B1214" s="80"/>
      <c r="C1214" s="80"/>
      <c r="D1214" s="80"/>
      <c r="E1214" s="80"/>
      <c r="F1214" s="80"/>
      <c r="G1214" s="80"/>
      <c r="H1214" s="80"/>
      <c r="I1214" s="80"/>
      <c r="J1214" s="80"/>
      <c r="K1214" s="80"/>
      <c r="L1214" s="80"/>
      <c r="M1214" s="80"/>
      <c r="N1214" s="80"/>
      <c r="O1214" s="80"/>
      <c r="P1214" s="80"/>
      <c r="Q1214" s="80"/>
      <c r="R1214" s="80"/>
      <c r="S1214" s="80"/>
      <c r="T1214" s="80"/>
      <c r="U1214" s="80"/>
      <c r="V1214" s="80"/>
      <c r="W1214" s="80"/>
      <c r="X1214" s="80"/>
      <c r="Y1214" s="80"/>
      <c r="Z1214" s="80"/>
      <c r="AA1214" s="80"/>
      <c r="AB1214" s="80"/>
      <c r="AC1214" s="80"/>
      <c r="AD1214" s="80"/>
      <c r="AE1214" s="80"/>
      <c r="AF1214" s="80"/>
      <c r="AG1214" s="80"/>
      <c r="AH1214" s="80"/>
      <c r="AI1214" s="80"/>
      <c r="AJ1214" s="80"/>
      <c r="AK1214" s="80"/>
      <c r="AL1214" s="80"/>
      <c r="AM1214" s="80"/>
      <c r="AN1214" s="80"/>
      <c r="AO1214" s="80"/>
      <c r="AP1214" s="80"/>
      <c r="AQ1214" s="80"/>
      <c r="AR1214" s="80"/>
      <c r="AS1214" s="80"/>
      <c r="AT1214" s="80"/>
      <c r="AU1214" s="80"/>
      <c r="AV1214" s="80"/>
    </row>
    <row r="1215" spans="1:48" ht="12" customHeight="1" x14ac:dyDescent="0.25">
      <c r="A1215" s="80"/>
      <c r="B1215" s="80"/>
      <c r="C1215" s="80"/>
      <c r="D1215" s="80"/>
      <c r="E1215" s="80"/>
      <c r="F1215" s="80"/>
      <c r="G1215" s="80"/>
      <c r="H1215" s="80"/>
      <c r="I1215" s="80"/>
      <c r="J1215" s="80"/>
      <c r="K1215" s="80"/>
      <c r="L1215" s="80"/>
      <c r="M1215" s="80"/>
      <c r="N1215" s="80"/>
      <c r="O1215" s="80"/>
      <c r="P1215" s="80"/>
      <c r="Q1215" s="80"/>
      <c r="R1215" s="80"/>
      <c r="S1215" s="80"/>
      <c r="T1215" s="80"/>
      <c r="U1215" s="80"/>
      <c r="V1215" s="80"/>
      <c r="W1215" s="80"/>
      <c r="X1215" s="80"/>
      <c r="Y1215" s="80"/>
      <c r="Z1215" s="80"/>
      <c r="AA1215" s="80"/>
      <c r="AB1215" s="80"/>
      <c r="AC1215" s="80"/>
      <c r="AD1215" s="80"/>
      <c r="AE1215" s="80"/>
      <c r="AF1215" s="80"/>
      <c r="AG1215" s="80"/>
      <c r="AH1215" s="80"/>
      <c r="AI1215" s="80"/>
      <c r="AJ1215" s="80"/>
      <c r="AK1215" s="80"/>
      <c r="AL1215" s="80"/>
      <c r="AM1215" s="80"/>
      <c r="AN1215" s="80"/>
      <c r="AO1215" s="80"/>
      <c r="AP1215" s="80"/>
      <c r="AQ1215" s="80"/>
      <c r="AR1215" s="80"/>
      <c r="AS1215" s="80"/>
      <c r="AT1215" s="80"/>
      <c r="AU1215" s="80"/>
      <c r="AV1215" s="80"/>
    </row>
    <row r="1216" spans="1:48" ht="12" customHeight="1" x14ac:dyDescent="0.25">
      <c r="A1216" s="80"/>
      <c r="B1216" s="80"/>
      <c r="C1216" s="80"/>
      <c r="D1216" s="80"/>
      <c r="E1216" s="80"/>
      <c r="F1216" s="80"/>
      <c r="G1216" s="80"/>
      <c r="H1216" s="80"/>
      <c r="I1216" s="80"/>
      <c r="J1216" s="80"/>
      <c r="K1216" s="80"/>
      <c r="L1216" s="80"/>
      <c r="M1216" s="80"/>
      <c r="N1216" s="80"/>
      <c r="O1216" s="80"/>
      <c r="P1216" s="80"/>
      <c r="Q1216" s="80"/>
      <c r="R1216" s="80"/>
      <c r="S1216" s="80"/>
      <c r="T1216" s="80"/>
      <c r="U1216" s="80"/>
      <c r="V1216" s="80"/>
      <c r="W1216" s="80"/>
      <c r="X1216" s="80"/>
      <c r="Y1216" s="80"/>
      <c r="Z1216" s="80"/>
      <c r="AA1216" s="80"/>
      <c r="AB1216" s="80"/>
      <c r="AC1216" s="80"/>
      <c r="AD1216" s="80"/>
      <c r="AE1216" s="80"/>
      <c r="AF1216" s="80"/>
      <c r="AG1216" s="80"/>
      <c r="AH1216" s="80"/>
      <c r="AI1216" s="80"/>
      <c r="AJ1216" s="80"/>
      <c r="AK1216" s="80"/>
      <c r="AL1216" s="80"/>
      <c r="AM1216" s="80"/>
      <c r="AN1216" s="80"/>
      <c r="AO1216" s="80"/>
      <c r="AP1216" s="80"/>
      <c r="AQ1216" s="80"/>
      <c r="AR1216" s="80"/>
      <c r="AS1216" s="80"/>
      <c r="AT1216" s="80"/>
      <c r="AU1216" s="80"/>
      <c r="AV1216" s="80"/>
    </row>
    <row r="1217" spans="1:48" ht="12" customHeight="1" x14ac:dyDescent="0.25">
      <c r="A1217" s="80"/>
      <c r="B1217" s="80"/>
      <c r="C1217" s="80"/>
      <c r="D1217" s="80"/>
      <c r="E1217" s="80"/>
      <c r="F1217" s="80"/>
      <c r="G1217" s="80"/>
      <c r="H1217" s="80"/>
      <c r="I1217" s="80"/>
      <c r="J1217" s="80"/>
      <c r="K1217" s="80"/>
      <c r="L1217" s="80"/>
      <c r="M1217" s="80"/>
      <c r="N1217" s="80"/>
      <c r="O1217" s="80"/>
      <c r="P1217" s="80"/>
      <c r="Q1217" s="80"/>
      <c r="R1217" s="80"/>
      <c r="S1217" s="80"/>
      <c r="T1217" s="80"/>
      <c r="U1217" s="80"/>
      <c r="V1217" s="80"/>
      <c r="W1217" s="80"/>
      <c r="X1217" s="80"/>
      <c r="Y1217" s="80"/>
      <c r="Z1217" s="80"/>
      <c r="AA1217" s="80"/>
      <c r="AB1217" s="80"/>
      <c r="AC1217" s="80"/>
      <c r="AD1217" s="80"/>
      <c r="AE1217" s="80"/>
      <c r="AF1217" s="80"/>
      <c r="AG1217" s="80"/>
      <c r="AH1217" s="80"/>
      <c r="AI1217" s="80"/>
      <c r="AJ1217" s="80"/>
      <c r="AK1217" s="80"/>
      <c r="AL1217" s="80"/>
      <c r="AM1217" s="80"/>
      <c r="AN1217" s="80"/>
      <c r="AO1217" s="80"/>
      <c r="AP1217" s="80"/>
      <c r="AQ1217" s="80"/>
      <c r="AR1217" s="80"/>
      <c r="AS1217" s="80"/>
      <c r="AT1217" s="80"/>
      <c r="AU1217" s="80"/>
      <c r="AV1217" s="80"/>
    </row>
    <row r="1218" spans="1:48" ht="12" customHeight="1" x14ac:dyDescent="0.25">
      <c r="A1218" s="80"/>
      <c r="B1218" s="80"/>
      <c r="C1218" s="80"/>
      <c r="D1218" s="80"/>
      <c r="E1218" s="80"/>
      <c r="F1218" s="80"/>
      <c r="G1218" s="80"/>
      <c r="H1218" s="80"/>
      <c r="I1218" s="80"/>
      <c r="J1218" s="80"/>
      <c r="K1218" s="80"/>
      <c r="L1218" s="80"/>
      <c r="M1218" s="80"/>
      <c r="N1218" s="80"/>
      <c r="O1218" s="80"/>
      <c r="P1218" s="80"/>
      <c r="Q1218" s="80"/>
      <c r="R1218" s="80"/>
      <c r="S1218" s="80"/>
      <c r="T1218" s="80"/>
      <c r="U1218" s="80"/>
      <c r="V1218" s="80"/>
      <c r="W1218" s="80"/>
      <c r="X1218" s="80"/>
      <c r="Y1218" s="80"/>
      <c r="Z1218" s="80"/>
      <c r="AA1218" s="80"/>
      <c r="AB1218" s="80"/>
      <c r="AC1218" s="80"/>
      <c r="AD1218" s="80"/>
      <c r="AE1218" s="80"/>
      <c r="AF1218" s="80"/>
      <c r="AG1218" s="80"/>
      <c r="AH1218" s="80"/>
      <c r="AI1218" s="80"/>
      <c r="AJ1218" s="80"/>
      <c r="AK1218" s="80"/>
      <c r="AL1218" s="80"/>
      <c r="AM1218" s="80"/>
      <c r="AN1218" s="80"/>
      <c r="AO1218" s="80"/>
      <c r="AP1218" s="80"/>
      <c r="AQ1218" s="80"/>
      <c r="AR1218" s="80"/>
      <c r="AS1218" s="80"/>
      <c r="AT1218" s="80"/>
      <c r="AU1218" s="80"/>
      <c r="AV1218" s="80"/>
    </row>
    <row r="1219" spans="1:48" ht="12" customHeight="1" x14ac:dyDescent="0.25">
      <c r="A1219" s="80"/>
      <c r="B1219" s="80"/>
      <c r="C1219" s="80"/>
      <c r="D1219" s="80"/>
      <c r="E1219" s="80"/>
      <c r="F1219" s="80"/>
      <c r="G1219" s="80"/>
      <c r="H1219" s="80"/>
      <c r="I1219" s="80"/>
      <c r="J1219" s="80"/>
      <c r="K1219" s="80"/>
      <c r="L1219" s="80"/>
      <c r="M1219" s="80"/>
      <c r="N1219" s="80"/>
      <c r="O1219" s="80"/>
      <c r="P1219" s="80"/>
      <c r="Q1219" s="80"/>
      <c r="R1219" s="80"/>
      <c r="S1219" s="80"/>
      <c r="T1219" s="80"/>
      <c r="U1219" s="80"/>
      <c r="V1219" s="80"/>
      <c r="W1219" s="80"/>
      <c r="X1219" s="80"/>
      <c r="Y1219" s="80"/>
      <c r="Z1219" s="80"/>
      <c r="AA1219" s="80"/>
      <c r="AB1219" s="80"/>
      <c r="AC1219" s="80"/>
      <c r="AD1219" s="80"/>
      <c r="AE1219" s="80"/>
      <c r="AF1219" s="80"/>
      <c r="AG1219" s="80"/>
      <c r="AH1219" s="80"/>
      <c r="AI1219" s="80"/>
      <c r="AJ1219" s="80"/>
      <c r="AK1219" s="80"/>
      <c r="AL1219" s="80"/>
      <c r="AM1219" s="80"/>
      <c r="AN1219" s="80"/>
      <c r="AO1219" s="80"/>
      <c r="AP1219" s="80"/>
      <c r="AQ1219" s="80"/>
      <c r="AR1219" s="80"/>
      <c r="AS1219" s="80"/>
      <c r="AT1219" s="80"/>
      <c r="AU1219" s="80"/>
      <c r="AV1219" s="80"/>
    </row>
    <row r="1220" spans="1:48" ht="12" customHeight="1" x14ac:dyDescent="0.25">
      <c r="A1220" s="80"/>
      <c r="B1220" s="80"/>
      <c r="C1220" s="80"/>
      <c r="D1220" s="80"/>
      <c r="E1220" s="80"/>
      <c r="F1220" s="80"/>
      <c r="G1220" s="80"/>
      <c r="H1220" s="80"/>
      <c r="I1220" s="80"/>
      <c r="J1220" s="80"/>
      <c r="K1220" s="80"/>
      <c r="L1220" s="80"/>
      <c r="M1220" s="80"/>
      <c r="N1220" s="80"/>
      <c r="O1220" s="80"/>
      <c r="P1220" s="80"/>
      <c r="Q1220" s="80"/>
      <c r="R1220" s="80"/>
      <c r="S1220" s="80"/>
      <c r="T1220" s="80"/>
      <c r="U1220" s="80"/>
      <c r="V1220" s="80"/>
      <c r="W1220" s="80"/>
      <c r="X1220" s="80"/>
      <c r="Y1220" s="80"/>
      <c r="Z1220" s="80"/>
      <c r="AA1220" s="80"/>
      <c r="AB1220" s="80"/>
      <c r="AC1220" s="80"/>
      <c r="AD1220" s="80"/>
      <c r="AE1220" s="80"/>
      <c r="AF1220" s="80"/>
      <c r="AG1220" s="80"/>
      <c r="AH1220" s="80"/>
      <c r="AI1220" s="80"/>
      <c r="AJ1220" s="80"/>
      <c r="AK1220" s="80"/>
      <c r="AL1220" s="80"/>
      <c r="AM1220" s="80"/>
      <c r="AN1220" s="80"/>
      <c r="AO1220" s="80"/>
      <c r="AP1220" s="80"/>
      <c r="AQ1220" s="80"/>
      <c r="AR1220" s="80"/>
      <c r="AS1220" s="80"/>
      <c r="AT1220" s="80"/>
      <c r="AU1220" s="80"/>
      <c r="AV1220" s="80"/>
    </row>
    <row r="1221" spans="1:48" ht="12" customHeight="1" x14ac:dyDescent="0.25">
      <c r="A1221" s="80"/>
      <c r="B1221" s="80"/>
      <c r="C1221" s="80"/>
      <c r="D1221" s="80"/>
      <c r="E1221" s="80"/>
      <c r="F1221" s="80"/>
      <c r="G1221" s="80"/>
      <c r="H1221" s="80"/>
      <c r="I1221" s="80"/>
      <c r="J1221" s="80"/>
      <c r="K1221" s="80"/>
      <c r="L1221" s="80"/>
      <c r="M1221" s="80"/>
      <c r="N1221" s="80"/>
      <c r="O1221" s="80"/>
      <c r="P1221" s="80"/>
      <c r="Q1221" s="80"/>
      <c r="R1221" s="80"/>
      <c r="S1221" s="80"/>
      <c r="T1221" s="80"/>
      <c r="U1221" s="80"/>
      <c r="V1221" s="80"/>
      <c r="W1221" s="80"/>
      <c r="X1221" s="80"/>
      <c r="Y1221" s="80"/>
      <c r="Z1221" s="80"/>
      <c r="AA1221" s="80"/>
      <c r="AB1221" s="80"/>
      <c r="AC1221" s="80"/>
      <c r="AD1221" s="80"/>
      <c r="AE1221" s="80"/>
      <c r="AF1221" s="80"/>
      <c r="AG1221" s="80"/>
      <c r="AH1221" s="80"/>
      <c r="AI1221" s="80"/>
      <c r="AJ1221" s="80"/>
      <c r="AK1221" s="80"/>
      <c r="AL1221" s="80"/>
      <c r="AM1221" s="80"/>
      <c r="AN1221" s="80"/>
      <c r="AO1221" s="80"/>
      <c r="AP1221" s="80"/>
      <c r="AQ1221" s="80"/>
      <c r="AR1221" s="80"/>
      <c r="AS1221" s="80"/>
      <c r="AT1221" s="80"/>
      <c r="AU1221" s="80"/>
      <c r="AV1221" s="80"/>
    </row>
    <row r="1222" spans="1:48" ht="12" customHeight="1" x14ac:dyDescent="0.25">
      <c r="A1222" s="80"/>
      <c r="B1222" s="80"/>
      <c r="C1222" s="80"/>
      <c r="D1222" s="80"/>
      <c r="E1222" s="80"/>
      <c r="F1222" s="80"/>
      <c r="G1222" s="80"/>
      <c r="H1222" s="80"/>
      <c r="I1222" s="80"/>
      <c r="J1222" s="80"/>
      <c r="K1222" s="80"/>
      <c r="L1222" s="80"/>
      <c r="M1222" s="80"/>
      <c r="N1222" s="80"/>
      <c r="O1222" s="80"/>
      <c r="P1222" s="80"/>
      <c r="Q1222" s="80"/>
      <c r="R1222" s="80"/>
      <c r="S1222" s="80"/>
      <c r="T1222" s="80"/>
      <c r="U1222" s="80"/>
      <c r="V1222" s="80"/>
      <c r="W1222" s="80"/>
      <c r="X1222" s="80"/>
      <c r="Y1222" s="80"/>
      <c r="Z1222" s="80"/>
      <c r="AA1222" s="80"/>
      <c r="AB1222" s="80"/>
      <c r="AC1222" s="80"/>
      <c r="AD1222" s="80"/>
      <c r="AE1222" s="80"/>
      <c r="AF1222" s="80"/>
      <c r="AG1222" s="80"/>
      <c r="AH1222" s="80"/>
      <c r="AI1222" s="80"/>
      <c r="AJ1222" s="80"/>
      <c r="AK1222" s="80"/>
      <c r="AL1222" s="80"/>
      <c r="AM1222" s="80"/>
      <c r="AN1222" s="80"/>
      <c r="AO1222" s="80"/>
      <c r="AP1222" s="80"/>
      <c r="AQ1222" s="80"/>
      <c r="AR1222" s="80"/>
      <c r="AS1222" s="80"/>
      <c r="AT1222" s="80"/>
      <c r="AU1222" s="80"/>
      <c r="AV1222" s="80"/>
    </row>
    <row r="1223" spans="1:48" ht="12" customHeight="1" x14ac:dyDescent="0.25">
      <c r="A1223" s="80"/>
      <c r="B1223" s="80"/>
      <c r="C1223" s="80"/>
      <c r="D1223" s="80"/>
      <c r="E1223" s="80"/>
      <c r="F1223" s="80"/>
      <c r="G1223" s="80"/>
      <c r="H1223" s="80"/>
      <c r="I1223" s="80"/>
      <c r="J1223" s="80"/>
      <c r="K1223" s="80"/>
      <c r="L1223" s="80"/>
      <c r="M1223" s="80"/>
      <c r="N1223" s="80"/>
      <c r="O1223" s="80"/>
      <c r="P1223" s="80"/>
      <c r="Q1223" s="80"/>
      <c r="R1223" s="80"/>
      <c r="S1223" s="80"/>
      <c r="T1223" s="80"/>
      <c r="U1223" s="80"/>
      <c r="V1223" s="80"/>
      <c r="W1223" s="80"/>
      <c r="X1223" s="80"/>
      <c r="Y1223" s="80"/>
      <c r="Z1223" s="80"/>
      <c r="AA1223" s="80"/>
      <c r="AB1223" s="80"/>
      <c r="AC1223" s="80"/>
      <c r="AD1223" s="80"/>
      <c r="AE1223" s="80"/>
      <c r="AF1223" s="80"/>
      <c r="AG1223" s="80"/>
      <c r="AH1223" s="80"/>
      <c r="AI1223" s="80"/>
      <c r="AJ1223" s="80"/>
      <c r="AK1223" s="80"/>
      <c r="AL1223" s="80"/>
      <c r="AM1223" s="80"/>
      <c r="AN1223" s="80"/>
      <c r="AO1223" s="80"/>
      <c r="AP1223" s="80"/>
      <c r="AQ1223" s="80"/>
      <c r="AR1223" s="80"/>
      <c r="AS1223" s="80"/>
      <c r="AT1223" s="80"/>
      <c r="AU1223" s="80"/>
      <c r="AV1223" s="80"/>
    </row>
    <row r="1224" spans="1:48" ht="12" customHeight="1" x14ac:dyDescent="0.25">
      <c r="A1224" s="80"/>
      <c r="B1224" s="80"/>
      <c r="C1224" s="80"/>
      <c r="D1224" s="80"/>
      <c r="E1224" s="80"/>
      <c r="F1224" s="80"/>
      <c r="G1224" s="80"/>
      <c r="H1224" s="80"/>
      <c r="I1224" s="80"/>
      <c r="J1224" s="80"/>
      <c r="K1224" s="80"/>
      <c r="L1224" s="80"/>
      <c r="M1224" s="80"/>
      <c r="N1224" s="80"/>
      <c r="O1224" s="80"/>
      <c r="P1224" s="80"/>
      <c r="Q1224" s="80"/>
      <c r="R1224" s="80"/>
      <c r="S1224" s="80"/>
      <c r="T1224" s="80"/>
      <c r="U1224" s="80"/>
      <c r="V1224" s="80"/>
      <c r="W1224" s="80"/>
      <c r="X1224" s="80"/>
      <c r="Y1224" s="80"/>
      <c r="Z1224" s="80"/>
      <c r="AA1224" s="80"/>
      <c r="AB1224" s="80"/>
      <c r="AC1224" s="80"/>
      <c r="AD1224" s="80"/>
      <c r="AE1224" s="80"/>
      <c r="AF1224" s="80"/>
      <c r="AG1224" s="80"/>
      <c r="AH1224" s="80"/>
      <c r="AI1224" s="80"/>
      <c r="AJ1224" s="80"/>
      <c r="AK1224" s="80"/>
      <c r="AL1224" s="80"/>
      <c r="AM1224" s="80"/>
      <c r="AN1224" s="80"/>
      <c r="AO1224" s="80"/>
      <c r="AP1224" s="80"/>
      <c r="AQ1224" s="80"/>
      <c r="AR1224" s="80"/>
      <c r="AS1224" s="80"/>
      <c r="AT1224" s="80"/>
      <c r="AU1224" s="80"/>
      <c r="AV1224" s="80"/>
    </row>
    <row r="1225" spans="1:48" ht="12" customHeight="1" x14ac:dyDescent="0.25">
      <c r="A1225" s="80"/>
      <c r="B1225" s="80"/>
      <c r="C1225" s="80"/>
      <c r="D1225" s="80"/>
      <c r="E1225" s="80"/>
      <c r="F1225" s="80"/>
      <c r="G1225" s="80"/>
      <c r="H1225" s="80"/>
      <c r="I1225" s="80"/>
      <c r="J1225" s="80"/>
      <c r="K1225" s="80"/>
      <c r="L1225" s="80"/>
      <c r="M1225" s="80"/>
      <c r="N1225" s="80"/>
      <c r="O1225" s="80"/>
      <c r="P1225" s="80"/>
      <c r="Q1225" s="80"/>
      <c r="R1225" s="80"/>
      <c r="S1225" s="80"/>
      <c r="T1225" s="80"/>
      <c r="U1225" s="80"/>
      <c r="V1225" s="80"/>
      <c r="W1225" s="80"/>
      <c r="X1225" s="80"/>
      <c r="Y1225" s="80"/>
      <c r="Z1225" s="80"/>
      <c r="AA1225" s="80"/>
      <c r="AB1225" s="80"/>
      <c r="AC1225" s="80"/>
      <c r="AD1225" s="80"/>
      <c r="AE1225" s="80"/>
      <c r="AF1225" s="80"/>
      <c r="AG1225" s="80"/>
      <c r="AH1225" s="80"/>
      <c r="AI1225" s="80"/>
      <c r="AJ1225" s="80"/>
      <c r="AK1225" s="80"/>
      <c r="AL1225" s="80"/>
      <c r="AM1225" s="80"/>
      <c r="AN1225" s="80"/>
      <c r="AO1225" s="80"/>
      <c r="AP1225" s="80"/>
      <c r="AQ1225" s="80"/>
      <c r="AR1225" s="80"/>
      <c r="AS1225" s="80"/>
      <c r="AT1225" s="80"/>
      <c r="AU1225" s="80"/>
      <c r="AV1225" s="80"/>
    </row>
    <row r="1226" spans="1:48" ht="12" customHeight="1" x14ac:dyDescent="0.25">
      <c r="A1226" s="80"/>
      <c r="B1226" s="80"/>
      <c r="C1226" s="80"/>
      <c r="D1226" s="80"/>
      <c r="E1226" s="80"/>
      <c r="F1226" s="80"/>
      <c r="G1226" s="80"/>
      <c r="H1226" s="80"/>
      <c r="I1226" s="80"/>
      <c r="J1226" s="80"/>
      <c r="K1226" s="80"/>
      <c r="L1226" s="80"/>
      <c r="M1226" s="80"/>
      <c r="N1226" s="80"/>
      <c r="O1226" s="80"/>
      <c r="P1226" s="80"/>
      <c r="Q1226" s="80"/>
      <c r="R1226" s="80"/>
      <c r="S1226" s="80"/>
      <c r="T1226" s="80"/>
      <c r="U1226" s="80"/>
      <c r="V1226" s="80"/>
      <c r="W1226" s="80"/>
      <c r="X1226" s="80"/>
      <c r="Y1226" s="80"/>
      <c r="Z1226" s="80"/>
      <c r="AA1226" s="80"/>
      <c r="AB1226" s="80"/>
      <c r="AC1226" s="80"/>
      <c r="AD1226" s="80"/>
      <c r="AE1226" s="80"/>
      <c r="AF1226" s="80"/>
      <c r="AG1226" s="80"/>
      <c r="AH1226" s="80"/>
      <c r="AI1226" s="80"/>
      <c r="AJ1226" s="80"/>
      <c r="AK1226" s="80"/>
      <c r="AL1226" s="80"/>
      <c r="AM1226" s="80"/>
      <c r="AN1226" s="80"/>
      <c r="AO1226" s="80"/>
      <c r="AP1226" s="80"/>
      <c r="AQ1226" s="80"/>
      <c r="AR1226" s="80"/>
      <c r="AS1226" s="80"/>
      <c r="AT1226" s="80"/>
      <c r="AU1226" s="80"/>
      <c r="AV1226" s="80"/>
    </row>
    <row r="1227" spans="1:48" ht="12" customHeight="1" x14ac:dyDescent="0.25">
      <c r="A1227" s="80"/>
      <c r="B1227" s="80"/>
      <c r="C1227" s="80"/>
      <c r="D1227" s="80"/>
      <c r="E1227" s="80"/>
      <c r="F1227" s="80"/>
      <c r="G1227" s="80"/>
      <c r="H1227" s="80"/>
      <c r="I1227" s="80"/>
      <c r="J1227" s="80"/>
      <c r="K1227" s="80"/>
      <c r="L1227" s="80"/>
      <c r="M1227" s="80"/>
      <c r="N1227" s="80"/>
      <c r="O1227" s="80"/>
      <c r="P1227" s="80"/>
      <c r="Q1227" s="80"/>
      <c r="R1227" s="80"/>
      <c r="S1227" s="80"/>
      <c r="T1227" s="80"/>
      <c r="U1227" s="80"/>
      <c r="V1227" s="80"/>
      <c r="W1227" s="80"/>
      <c r="X1227" s="80"/>
      <c r="Y1227" s="80"/>
      <c r="Z1227" s="80"/>
      <c r="AA1227" s="80"/>
      <c r="AB1227" s="80"/>
      <c r="AC1227" s="80"/>
      <c r="AD1227" s="80"/>
      <c r="AE1227" s="80"/>
      <c r="AF1227" s="80"/>
      <c r="AG1227" s="80"/>
      <c r="AH1227" s="80"/>
      <c r="AI1227" s="80"/>
      <c r="AJ1227" s="80"/>
      <c r="AK1227" s="80"/>
      <c r="AL1227" s="80"/>
      <c r="AM1227" s="80"/>
      <c r="AN1227" s="80"/>
      <c r="AO1227" s="80"/>
      <c r="AP1227" s="80"/>
      <c r="AQ1227" s="80"/>
      <c r="AR1227" s="80"/>
      <c r="AS1227" s="80"/>
      <c r="AT1227" s="80"/>
      <c r="AU1227" s="80"/>
      <c r="AV1227" s="80"/>
    </row>
    <row r="1228" spans="1:48" ht="12" customHeight="1" x14ac:dyDescent="0.25">
      <c r="A1228" s="80"/>
      <c r="B1228" s="80"/>
      <c r="C1228" s="80"/>
      <c r="D1228" s="80"/>
      <c r="E1228" s="80"/>
      <c r="F1228" s="80"/>
      <c r="G1228" s="80"/>
      <c r="H1228" s="80"/>
      <c r="I1228" s="80"/>
      <c r="J1228" s="80"/>
      <c r="K1228" s="80"/>
      <c r="L1228" s="80"/>
      <c r="M1228" s="80"/>
      <c r="N1228" s="80"/>
      <c r="O1228" s="80"/>
      <c r="P1228" s="80"/>
      <c r="Q1228" s="80"/>
      <c r="R1228" s="80"/>
      <c r="S1228" s="80"/>
      <c r="T1228" s="80"/>
      <c r="U1228" s="80"/>
      <c r="V1228" s="80"/>
      <c r="W1228" s="80"/>
      <c r="X1228" s="80"/>
      <c r="Y1228" s="80"/>
      <c r="Z1228" s="80"/>
      <c r="AA1228" s="80"/>
      <c r="AB1228" s="80"/>
      <c r="AC1228" s="80"/>
      <c r="AD1228" s="80"/>
      <c r="AE1228" s="80"/>
      <c r="AF1228" s="80"/>
      <c r="AG1228" s="80"/>
      <c r="AH1228" s="80"/>
      <c r="AI1228" s="80"/>
      <c r="AJ1228" s="80"/>
      <c r="AK1228" s="80"/>
      <c r="AL1228" s="80"/>
      <c r="AM1228" s="80"/>
      <c r="AN1228" s="80"/>
      <c r="AO1228" s="80"/>
      <c r="AP1228" s="80"/>
      <c r="AQ1228" s="80"/>
      <c r="AR1228" s="80"/>
      <c r="AS1228" s="80"/>
      <c r="AT1228" s="80"/>
      <c r="AU1228" s="80"/>
      <c r="AV1228" s="80"/>
    </row>
    <row r="1229" spans="1:48" ht="12" customHeight="1" x14ac:dyDescent="0.25">
      <c r="A1229" s="80"/>
      <c r="B1229" s="80"/>
      <c r="C1229" s="80"/>
      <c r="D1229" s="80"/>
      <c r="E1229" s="80"/>
      <c r="F1229" s="80"/>
      <c r="G1229" s="80"/>
      <c r="H1229" s="80"/>
      <c r="I1229" s="80"/>
      <c r="J1229" s="80"/>
      <c r="K1229" s="80"/>
      <c r="L1229" s="80"/>
      <c r="M1229" s="80"/>
      <c r="N1229" s="80"/>
      <c r="O1229" s="80"/>
      <c r="P1229" s="80"/>
      <c r="Q1229" s="80"/>
      <c r="R1229" s="80"/>
      <c r="S1229" s="80"/>
      <c r="T1229" s="80"/>
      <c r="U1229" s="80"/>
      <c r="V1229" s="80"/>
      <c r="W1229" s="80"/>
      <c r="X1229" s="80"/>
      <c r="Y1229" s="80"/>
      <c r="Z1229" s="80"/>
      <c r="AA1229" s="80"/>
      <c r="AB1229" s="80"/>
      <c r="AC1229" s="80"/>
      <c r="AD1229" s="80"/>
      <c r="AE1229" s="80"/>
      <c r="AF1229" s="80"/>
      <c r="AG1229" s="80"/>
      <c r="AH1229" s="80"/>
      <c r="AI1229" s="80"/>
      <c r="AJ1229" s="80"/>
      <c r="AK1229" s="80"/>
      <c r="AL1229" s="80"/>
      <c r="AM1229" s="80"/>
      <c r="AN1229" s="80"/>
      <c r="AO1229" s="80"/>
      <c r="AP1229" s="80"/>
      <c r="AQ1229" s="80"/>
      <c r="AR1229" s="80"/>
      <c r="AS1229" s="80"/>
      <c r="AT1229" s="80"/>
      <c r="AU1229" s="80"/>
      <c r="AV1229" s="80"/>
    </row>
    <row r="1230" spans="1:48" ht="12" customHeight="1" x14ac:dyDescent="0.25">
      <c r="A1230" s="80"/>
      <c r="B1230" s="80"/>
      <c r="C1230" s="80"/>
      <c r="D1230" s="80"/>
      <c r="E1230" s="80"/>
      <c r="F1230" s="80"/>
      <c r="G1230" s="80"/>
      <c r="H1230" s="80"/>
      <c r="I1230" s="80"/>
      <c r="J1230" s="80"/>
      <c r="K1230" s="80"/>
      <c r="L1230" s="80"/>
      <c r="M1230" s="80"/>
      <c r="N1230" s="80"/>
      <c r="O1230" s="80"/>
      <c r="P1230" s="80"/>
      <c r="Q1230" s="80"/>
      <c r="R1230" s="80"/>
      <c r="S1230" s="80"/>
      <c r="T1230" s="80"/>
      <c r="U1230" s="80"/>
      <c r="V1230" s="80"/>
      <c r="W1230" s="80"/>
      <c r="X1230" s="80"/>
      <c r="Y1230" s="80"/>
      <c r="Z1230" s="80"/>
      <c r="AA1230" s="80"/>
      <c r="AB1230" s="80"/>
      <c r="AC1230" s="80"/>
      <c r="AD1230" s="80"/>
      <c r="AE1230" s="80"/>
      <c r="AF1230" s="80"/>
      <c r="AG1230" s="80"/>
      <c r="AH1230" s="80"/>
      <c r="AI1230" s="80"/>
      <c r="AJ1230" s="80"/>
      <c r="AK1230" s="80"/>
      <c r="AL1230" s="80"/>
      <c r="AM1230" s="80"/>
      <c r="AN1230" s="80"/>
      <c r="AO1230" s="80"/>
      <c r="AP1230" s="80"/>
      <c r="AQ1230" s="80"/>
      <c r="AR1230" s="80"/>
      <c r="AS1230" s="80"/>
      <c r="AT1230" s="80"/>
      <c r="AU1230" s="80"/>
      <c r="AV1230" s="80"/>
    </row>
    <row r="1231" spans="1:48" ht="12" customHeight="1" x14ac:dyDescent="0.25">
      <c r="A1231" s="80"/>
      <c r="B1231" s="80"/>
      <c r="C1231" s="80"/>
      <c r="D1231" s="80"/>
      <c r="E1231" s="80"/>
      <c r="F1231" s="80"/>
      <c r="G1231" s="80"/>
      <c r="H1231" s="80"/>
      <c r="I1231" s="80"/>
      <c r="J1231" s="80"/>
      <c r="K1231" s="80"/>
      <c r="L1231" s="80"/>
      <c r="M1231" s="80"/>
      <c r="N1231" s="80"/>
      <c r="O1231" s="80"/>
      <c r="P1231" s="80"/>
      <c r="Q1231" s="80"/>
      <c r="R1231" s="80"/>
      <c r="S1231" s="80"/>
      <c r="T1231" s="80"/>
      <c r="U1231" s="80"/>
      <c r="V1231" s="80"/>
      <c r="W1231" s="80"/>
      <c r="X1231" s="80"/>
      <c r="Y1231" s="80"/>
      <c r="Z1231" s="80"/>
      <c r="AA1231" s="80"/>
      <c r="AB1231" s="80"/>
      <c r="AC1231" s="80"/>
      <c r="AD1231" s="80"/>
      <c r="AE1231" s="80"/>
      <c r="AF1231" s="80"/>
      <c r="AG1231" s="80"/>
      <c r="AH1231" s="80"/>
      <c r="AI1231" s="80"/>
      <c r="AJ1231" s="80"/>
      <c r="AK1231" s="80"/>
      <c r="AL1231" s="80"/>
      <c r="AM1231" s="80"/>
      <c r="AN1231" s="80"/>
      <c r="AO1231" s="80"/>
      <c r="AP1231" s="80"/>
      <c r="AQ1231" s="80"/>
      <c r="AR1231" s="80"/>
      <c r="AS1231" s="80"/>
      <c r="AT1231" s="80"/>
      <c r="AU1231" s="80"/>
      <c r="AV1231" s="80"/>
    </row>
    <row r="1232" spans="1:48" ht="12" customHeight="1" x14ac:dyDescent="0.25">
      <c r="A1232" s="80"/>
      <c r="B1232" s="80"/>
      <c r="C1232" s="80"/>
      <c r="D1232" s="80"/>
      <c r="E1232" s="80"/>
      <c r="F1232" s="80"/>
      <c r="G1232" s="80"/>
      <c r="H1232" s="80"/>
      <c r="I1232" s="80"/>
      <c r="J1232" s="80"/>
      <c r="K1232" s="80"/>
      <c r="L1232" s="80"/>
      <c r="M1232" s="80"/>
      <c r="N1232" s="80"/>
      <c r="O1232" s="80"/>
      <c r="P1232" s="80"/>
      <c r="Q1232" s="80"/>
      <c r="R1232" s="80"/>
      <c r="S1232" s="80"/>
      <c r="T1232" s="80"/>
      <c r="U1232" s="80"/>
      <c r="V1232" s="80"/>
      <c r="W1232" s="80"/>
      <c r="X1232" s="80"/>
      <c r="Y1232" s="80"/>
      <c r="Z1232" s="80"/>
      <c r="AA1232" s="80"/>
      <c r="AB1232" s="80"/>
      <c r="AC1232" s="80"/>
      <c r="AD1232" s="80"/>
      <c r="AE1232" s="80"/>
      <c r="AF1232" s="80"/>
      <c r="AG1232" s="80"/>
      <c r="AH1232" s="80"/>
      <c r="AI1232" s="80"/>
      <c r="AJ1232" s="80"/>
      <c r="AK1232" s="80"/>
      <c r="AL1232" s="80"/>
      <c r="AM1232" s="80"/>
      <c r="AN1232" s="80"/>
      <c r="AO1232" s="80"/>
      <c r="AP1232" s="80"/>
      <c r="AQ1232" s="80"/>
      <c r="AR1232" s="80"/>
      <c r="AS1232" s="80"/>
      <c r="AT1232" s="80"/>
      <c r="AU1232" s="80"/>
      <c r="AV1232" s="80"/>
    </row>
    <row r="1233" spans="1:48" ht="12" customHeight="1" x14ac:dyDescent="0.25">
      <c r="A1233" s="80"/>
      <c r="B1233" s="80"/>
      <c r="C1233" s="80"/>
      <c r="D1233" s="80"/>
      <c r="E1233" s="80"/>
      <c r="F1233" s="80"/>
      <c r="G1233" s="80"/>
      <c r="H1233" s="80"/>
      <c r="I1233" s="80"/>
      <c r="J1233" s="80"/>
      <c r="K1233" s="80"/>
      <c r="L1233" s="80"/>
      <c r="M1233" s="80"/>
      <c r="N1233" s="80"/>
      <c r="O1233" s="80"/>
      <c r="P1233" s="80"/>
      <c r="Q1233" s="80"/>
      <c r="R1233" s="80"/>
      <c r="S1233" s="80"/>
      <c r="T1233" s="80"/>
      <c r="U1233" s="80"/>
      <c r="V1233" s="80"/>
      <c r="W1233" s="80"/>
      <c r="X1233" s="80"/>
      <c r="Y1233" s="80"/>
      <c r="Z1233" s="80"/>
      <c r="AA1233" s="80"/>
      <c r="AB1233" s="80"/>
      <c r="AC1233" s="80"/>
      <c r="AD1233" s="80"/>
      <c r="AE1233" s="80"/>
      <c r="AF1233" s="80"/>
      <c r="AG1233" s="80"/>
      <c r="AH1233" s="80"/>
      <c r="AI1233" s="80"/>
      <c r="AJ1233" s="80"/>
      <c r="AK1233" s="80"/>
      <c r="AL1233" s="80"/>
      <c r="AM1233" s="80"/>
      <c r="AN1233" s="80"/>
      <c r="AO1233" s="80"/>
      <c r="AP1233" s="80"/>
      <c r="AQ1233" s="80"/>
      <c r="AR1233" s="80"/>
      <c r="AS1233" s="80"/>
      <c r="AT1233" s="80"/>
      <c r="AU1233" s="80"/>
      <c r="AV1233" s="80"/>
    </row>
    <row r="1234" spans="1:48" ht="12" customHeight="1" x14ac:dyDescent="0.25">
      <c r="A1234" s="80"/>
      <c r="B1234" s="80"/>
      <c r="C1234" s="80"/>
      <c r="D1234" s="80"/>
      <c r="E1234" s="80"/>
      <c r="F1234" s="80"/>
      <c r="G1234" s="80"/>
      <c r="H1234" s="80"/>
      <c r="I1234" s="80"/>
      <c r="J1234" s="80"/>
      <c r="K1234" s="80"/>
      <c r="L1234" s="80"/>
      <c r="M1234" s="80"/>
      <c r="N1234" s="80"/>
      <c r="O1234" s="80"/>
      <c r="P1234" s="80"/>
      <c r="Q1234" s="80"/>
      <c r="R1234" s="80"/>
      <c r="S1234" s="80"/>
      <c r="T1234" s="80"/>
      <c r="U1234" s="80"/>
      <c r="V1234" s="80"/>
      <c r="W1234" s="80"/>
      <c r="X1234" s="80"/>
      <c r="Y1234" s="80"/>
      <c r="Z1234" s="80"/>
      <c r="AA1234" s="80"/>
      <c r="AB1234" s="80"/>
      <c r="AC1234" s="80"/>
      <c r="AD1234" s="80"/>
      <c r="AE1234" s="80"/>
      <c r="AF1234" s="80"/>
      <c r="AG1234" s="80"/>
      <c r="AH1234" s="80"/>
      <c r="AI1234" s="80"/>
      <c r="AJ1234" s="80"/>
      <c r="AK1234" s="80"/>
      <c r="AL1234" s="80"/>
      <c r="AM1234" s="80"/>
      <c r="AN1234" s="80"/>
      <c r="AO1234" s="80"/>
      <c r="AP1234" s="80"/>
      <c r="AQ1234" s="80"/>
      <c r="AR1234" s="80"/>
      <c r="AS1234" s="80"/>
      <c r="AT1234" s="80"/>
      <c r="AU1234" s="80"/>
      <c r="AV1234" s="80"/>
    </row>
    <row r="1235" spans="1:48" ht="12" customHeight="1" x14ac:dyDescent="0.25">
      <c r="A1235" s="80"/>
      <c r="B1235" s="80"/>
      <c r="C1235" s="80"/>
      <c r="D1235" s="80"/>
      <c r="E1235" s="80"/>
      <c r="F1235" s="80"/>
      <c r="G1235" s="80"/>
      <c r="H1235" s="80"/>
      <c r="I1235" s="80"/>
      <c r="J1235" s="80"/>
      <c r="K1235" s="80"/>
      <c r="L1235" s="80"/>
      <c r="M1235" s="80"/>
      <c r="N1235" s="80"/>
      <c r="O1235" s="80"/>
      <c r="P1235" s="80"/>
      <c r="Q1235" s="80"/>
      <c r="R1235" s="80"/>
      <c r="S1235" s="80"/>
      <c r="T1235" s="80"/>
      <c r="U1235" s="80"/>
      <c r="V1235" s="80"/>
      <c r="W1235" s="80"/>
      <c r="X1235" s="80"/>
      <c r="Y1235" s="80"/>
      <c r="Z1235" s="80"/>
      <c r="AA1235" s="80"/>
      <c r="AB1235" s="80"/>
      <c r="AC1235" s="80"/>
      <c r="AD1235" s="80"/>
      <c r="AE1235" s="80"/>
      <c r="AF1235" s="80"/>
      <c r="AG1235" s="80"/>
      <c r="AH1235" s="80"/>
      <c r="AI1235" s="80"/>
      <c r="AJ1235" s="80"/>
      <c r="AK1235" s="80"/>
      <c r="AL1235" s="80"/>
      <c r="AM1235" s="80"/>
      <c r="AN1235" s="80"/>
      <c r="AO1235" s="80"/>
      <c r="AP1235" s="80"/>
      <c r="AQ1235" s="80"/>
      <c r="AR1235" s="80"/>
      <c r="AS1235" s="80"/>
      <c r="AT1235" s="80"/>
      <c r="AU1235" s="80"/>
      <c r="AV1235" s="80"/>
    </row>
    <row r="1236" spans="1:48" ht="12" customHeight="1" x14ac:dyDescent="0.25">
      <c r="A1236" s="80"/>
      <c r="B1236" s="80"/>
      <c r="C1236" s="80"/>
      <c r="D1236" s="80"/>
      <c r="E1236" s="80"/>
      <c r="F1236" s="80"/>
      <c r="G1236" s="80"/>
      <c r="H1236" s="80"/>
      <c r="I1236" s="80"/>
      <c r="J1236" s="80"/>
      <c r="K1236" s="80"/>
      <c r="L1236" s="80"/>
      <c r="M1236" s="80"/>
      <c r="N1236" s="80"/>
      <c r="O1236" s="80"/>
      <c r="P1236" s="80"/>
      <c r="Q1236" s="80"/>
      <c r="R1236" s="80"/>
      <c r="S1236" s="80"/>
      <c r="T1236" s="80"/>
      <c r="U1236" s="80"/>
      <c r="V1236" s="80"/>
      <c r="W1236" s="80"/>
      <c r="X1236" s="80"/>
      <c r="Y1236" s="80"/>
      <c r="Z1236" s="80"/>
      <c r="AA1236" s="80"/>
      <c r="AB1236" s="80"/>
      <c r="AC1236" s="80"/>
      <c r="AD1236" s="80"/>
      <c r="AE1236" s="80"/>
      <c r="AF1236" s="80"/>
      <c r="AG1236" s="80"/>
      <c r="AH1236" s="80"/>
      <c r="AI1236" s="80"/>
      <c r="AJ1236" s="80"/>
      <c r="AK1236" s="80"/>
      <c r="AL1236" s="80"/>
      <c r="AM1236" s="80"/>
      <c r="AN1236" s="80"/>
      <c r="AO1236" s="80"/>
      <c r="AP1236" s="80"/>
      <c r="AQ1236" s="80"/>
      <c r="AR1236" s="80"/>
      <c r="AS1236" s="80"/>
      <c r="AT1236" s="80"/>
      <c r="AU1236" s="80"/>
      <c r="AV1236" s="80"/>
    </row>
    <row r="1237" spans="1:48" ht="12" customHeight="1" x14ac:dyDescent="0.25">
      <c r="A1237" s="80"/>
      <c r="B1237" s="80"/>
      <c r="C1237" s="80"/>
      <c r="D1237" s="80"/>
      <c r="E1237" s="80"/>
      <c r="F1237" s="80"/>
      <c r="G1237" s="80"/>
      <c r="H1237" s="80"/>
      <c r="I1237" s="80"/>
      <c r="J1237" s="80"/>
      <c r="K1237" s="80"/>
      <c r="L1237" s="80"/>
      <c r="M1237" s="80"/>
      <c r="N1237" s="80"/>
      <c r="O1237" s="80"/>
      <c r="P1237" s="80"/>
      <c r="Q1237" s="80"/>
      <c r="R1237" s="80"/>
      <c r="S1237" s="80"/>
      <c r="T1237" s="80"/>
      <c r="U1237" s="80"/>
      <c r="V1237" s="80"/>
      <c r="W1237" s="80"/>
      <c r="X1237" s="80"/>
      <c r="Y1237" s="80"/>
      <c r="Z1237" s="80"/>
      <c r="AA1237" s="80"/>
      <c r="AB1237" s="80"/>
      <c r="AC1237" s="80"/>
      <c r="AD1237" s="80"/>
      <c r="AE1237" s="80"/>
      <c r="AF1237" s="80"/>
      <c r="AG1237" s="80"/>
      <c r="AH1237" s="80"/>
      <c r="AI1237" s="80"/>
      <c r="AJ1237" s="80"/>
      <c r="AK1237" s="80"/>
      <c r="AL1237" s="80"/>
      <c r="AM1237" s="80"/>
      <c r="AN1237" s="80"/>
      <c r="AO1237" s="80"/>
      <c r="AP1237" s="80"/>
      <c r="AQ1237" s="80"/>
      <c r="AR1237" s="80"/>
      <c r="AS1237" s="80"/>
      <c r="AT1237" s="80"/>
      <c r="AU1237" s="80"/>
      <c r="AV1237" s="80"/>
    </row>
    <row r="1238" spans="1:48" ht="12" customHeight="1" x14ac:dyDescent="0.25">
      <c r="A1238" s="80"/>
      <c r="B1238" s="80"/>
      <c r="C1238" s="80"/>
      <c r="D1238" s="80"/>
      <c r="E1238" s="80"/>
      <c r="F1238" s="80"/>
      <c r="G1238" s="80"/>
      <c r="H1238" s="80"/>
      <c r="I1238" s="80"/>
      <c r="J1238" s="80"/>
      <c r="K1238" s="80"/>
      <c r="L1238" s="80"/>
      <c r="M1238" s="80"/>
      <c r="N1238" s="80"/>
      <c r="O1238" s="80"/>
      <c r="P1238" s="80"/>
      <c r="Q1238" s="80"/>
      <c r="R1238" s="80"/>
      <c r="S1238" s="80"/>
      <c r="T1238" s="80"/>
      <c r="U1238" s="80"/>
      <c r="V1238" s="80"/>
      <c r="W1238" s="80"/>
      <c r="X1238" s="80"/>
      <c r="Y1238" s="80"/>
      <c r="Z1238" s="80"/>
      <c r="AA1238" s="80"/>
      <c r="AB1238" s="80"/>
      <c r="AC1238" s="80"/>
      <c r="AD1238" s="80"/>
      <c r="AE1238" s="80"/>
      <c r="AF1238" s="80"/>
      <c r="AG1238" s="80"/>
      <c r="AH1238" s="80"/>
      <c r="AI1238" s="80"/>
      <c r="AJ1238" s="80"/>
      <c r="AK1238" s="80"/>
      <c r="AL1238" s="80"/>
      <c r="AM1238" s="80"/>
      <c r="AN1238" s="80"/>
      <c r="AO1238" s="80"/>
      <c r="AP1238" s="80"/>
      <c r="AQ1238" s="80"/>
      <c r="AR1238" s="80"/>
      <c r="AS1238" s="80"/>
      <c r="AT1238" s="80"/>
      <c r="AU1238" s="80"/>
      <c r="AV1238" s="80"/>
    </row>
    <row r="1239" spans="1:48" ht="12" customHeight="1" x14ac:dyDescent="0.25">
      <c r="A1239" s="80"/>
      <c r="B1239" s="80"/>
      <c r="C1239" s="80"/>
      <c r="D1239" s="80"/>
      <c r="E1239" s="80"/>
      <c r="F1239" s="80"/>
      <c r="G1239" s="80"/>
      <c r="H1239" s="80"/>
      <c r="I1239" s="80"/>
      <c r="J1239" s="80"/>
      <c r="K1239" s="80"/>
      <c r="L1239" s="80"/>
      <c r="M1239" s="80"/>
      <c r="N1239" s="80"/>
      <c r="O1239" s="80"/>
      <c r="P1239" s="80"/>
      <c r="Q1239" s="80"/>
      <c r="R1239" s="80"/>
      <c r="S1239" s="80"/>
      <c r="T1239" s="80"/>
      <c r="U1239" s="80"/>
      <c r="V1239" s="80"/>
      <c r="W1239" s="80"/>
      <c r="X1239" s="80"/>
      <c r="Y1239" s="80"/>
      <c r="Z1239" s="80"/>
      <c r="AA1239" s="80"/>
      <c r="AB1239" s="80"/>
      <c r="AC1239" s="80"/>
      <c r="AD1239" s="80"/>
      <c r="AE1239" s="80"/>
      <c r="AF1239" s="80"/>
      <c r="AG1239" s="80"/>
      <c r="AH1239" s="80"/>
      <c r="AI1239" s="80"/>
      <c r="AJ1239" s="80"/>
      <c r="AK1239" s="80"/>
      <c r="AL1239" s="80"/>
      <c r="AM1239" s="80"/>
      <c r="AN1239" s="80"/>
      <c r="AO1239" s="80"/>
      <c r="AP1239" s="80"/>
      <c r="AQ1239" s="80"/>
      <c r="AR1239" s="80"/>
      <c r="AS1239" s="80"/>
      <c r="AT1239" s="80"/>
      <c r="AU1239" s="80"/>
      <c r="AV1239" s="80"/>
    </row>
    <row r="1240" spans="1:48" ht="12" customHeight="1" x14ac:dyDescent="0.25">
      <c r="A1240" s="80"/>
      <c r="B1240" s="80"/>
      <c r="C1240" s="80"/>
      <c r="D1240" s="80"/>
      <c r="E1240" s="80"/>
      <c r="F1240" s="80"/>
      <c r="G1240" s="80"/>
      <c r="H1240" s="80"/>
      <c r="I1240" s="80"/>
      <c r="J1240" s="80"/>
      <c r="K1240" s="80"/>
      <c r="L1240" s="80"/>
      <c r="M1240" s="80"/>
      <c r="N1240" s="80"/>
      <c r="O1240" s="80"/>
      <c r="P1240" s="80"/>
      <c r="Q1240" s="80"/>
      <c r="R1240" s="80"/>
      <c r="S1240" s="80"/>
      <c r="T1240" s="80"/>
      <c r="U1240" s="80"/>
      <c r="V1240" s="80"/>
      <c r="W1240" s="80"/>
      <c r="X1240" s="80"/>
      <c r="Y1240" s="80"/>
      <c r="Z1240" s="80"/>
      <c r="AA1240" s="80"/>
      <c r="AB1240" s="80"/>
      <c r="AC1240" s="80"/>
      <c r="AD1240" s="80"/>
      <c r="AE1240" s="80"/>
      <c r="AF1240" s="80"/>
      <c r="AG1240" s="80"/>
      <c r="AH1240" s="80"/>
      <c r="AI1240" s="80"/>
      <c r="AJ1240" s="80"/>
      <c r="AK1240" s="80"/>
      <c r="AL1240" s="80"/>
      <c r="AM1240" s="80"/>
      <c r="AN1240" s="80"/>
      <c r="AO1240" s="80"/>
      <c r="AP1240" s="80"/>
      <c r="AQ1240" s="80"/>
      <c r="AR1240" s="80"/>
      <c r="AS1240" s="80"/>
      <c r="AT1240" s="80"/>
      <c r="AU1240" s="80"/>
      <c r="AV1240" s="80"/>
    </row>
    <row r="1241" spans="1:48" ht="12" customHeight="1" x14ac:dyDescent="0.25">
      <c r="A1241" s="80"/>
      <c r="B1241" s="80"/>
      <c r="C1241" s="80"/>
      <c r="D1241" s="80"/>
      <c r="E1241" s="80"/>
      <c r="F1241" s="80"/>
      <c r="G1241" s="80"/>
      <c r="H1241" s="80"/>
      <c r="I1241" s="80"/>
      <c r="J1241" s="80"/>
      <c r="K1241" s="80"/>
      <c r="L1241" s="80"/>
      <c r="M1241" s="80"/>
      <c r="N1241" s="80"/>
      <c r="O1241" s="80"/>
      <c r="P1241" s="80"/>
      <c r="Q1241" s="80"/>
      <c r="R1241" s="80"/>
      <c r="S1241" s="80"/>
      <c r="T1241" s="80"/>
      <c r="U1241" s="80"/>
      <c r="V1241" s="80"/>
      <c r="W1241" s="80"/>
      <c r="X1241" s="80"/>
      <c r="Y1241" s="80"/>
      <c r="Z1241" s="80"/>
      <c r="AA1241" s="80"/>
      <c r="AB1241" s="80"/>
      <c r="AC1241" s="80"/>
      <c r="AD1241" s="80"/>
      <c r="AE1241" s="80"/>
      <c r="AF1241" s="80"/>
      <c r="AG1241" s="80"/>
      <c r="AH1241" s="80"/>
      <c r="AI1241" s="80"/>
      <c r="AJ1241" s="80"/>
      <c r="AK1241" s="80"/>
      <c r="AL1241" s="80"/>
      <c r="AM1241" s="80"/>
      <c r="AN1241" s="80"/>
      <c r="AO1241" s="80"/>
      <c r="AP1241" s="80"/>
      <c r="AQ1241" s="80"/>
      <c r="AR1241" s="80"/>
      <c r="AS1241" s="80"/>
      <c r="AT1241" s="80"/>
      <c r="AU1241" s="80"/>
      <c r="AV1241" s="80"/>
    </row>
    <row r="1242" spans="1:48" ht="12" customHeight="1" x14ac:dyDescent="0.25">
      <c r="A1242" s="80"/>
      <c r="B1242" s="80"/>
      <c r="C1242" s="80"/>
      <c r="D1242" s="80"/>
      <c r="E1242" s="80"/>
      <c r="F1242" s="80"/>
      <c r="G1242" s="80"/>
      <c r="H1242" s="80"/>
      <c r="I1242" s="80"/>
      <c r="J1242" s="80"/>
      <c r="K1242" s="80"/>
      <c r="L1242" s="80"/>
      <c r="M1242" s="80"/>
      <c r="N1242" s="80"/>
      <c r="O1242" s="80"/>
      <c r="P1242" s="80"/>
      <c r="Q1242" s="80"/>
      <c r="R1242" s="80"/>
      <c r="S1242" s="80"/>
      <c r="T1242" s="80"/>
      <c r="U1242" s="80"/>
      <c r="V1242" s="80"/>
      <c r="W1242" s="80"/>
      <c r="X1242" s="80"/>
      <c r="Y1242" s="80"/>
      <c r="Z1242" s="80"/>
      <c r="AA1242" s="80"/>
      <c r="AB1242" s="80"/>
      <c r="AC1242" s="80"/>
      <c r="AD1242" s="80"/>
      <c r="AE1242" s="80"/>
      <c r="AF1242" s="80"/>
      <c r="AG1242" s="80"/>
      <c r="AH1242" s="80"/>
      <c r="AI1242" s="80"/>
      <c r="AJ1242" s="80"/>
      <c r="AK1242" s="80"/>
      <c r="AL1242" s="80"/>
      <c r="AM1242" s="80"/>
      <c r="AN1242" s="80"/>
      <c r="AO1242" s="80"/>
      <c r="AP1242" s="80"/>
      <c r="AQ1242" s="80"/>
      <c r="AR1242" s="80"/>
      <c r="AS1242" s="80"/>
      <c r="AT1242" s="80"/>
      <c r="AU1242" s="80"/>
      <c r="AV1242" s="80"/>
    </row>
    <row r="1243" spans="1:48" ht="12" customHeight="1" x14ac:dyDescent="0.25">
      <c r="A1243" s="80"/>
      <c r="B1243" s="80"/>
      <c r="C1243" s="80"/>
      <c r="D1243" s="80"/>
      <c r="E1243" s="80"/>
      <c r="F1243" s="80"/>
      <c r="G1243" s="80"/>
      <c r="H1243" s="80"/>
      <c r="I1243" s="80"/>
      <c r="J1243" s="80"/>
      <c r="K1243" s="80"/>
      <c r="L1243" s="80"/>
      <c r="M1243" s="80"/>
      <c r="N1243" s="80"/>
      <c r="O1243" s="80"/>
      <c r="P1243" s="80"/>
      <c r="Q1243" s="80"/>
      <c r="R1243" s="80"/>
      <c r="S1243" s="80"/>
      <c r="T1243" s="80"/>
      <c r="U1243" s="80"/>
      <c r="V1243" s="80"/>
      <c r="W1243" s="80"/>
      <c r="X1243" s="80"/>
      <c r="Y1243" s="80"/>
      <c r="Z1243" s="80"/>
      <c r="AA1243" s="80"/>
      <c r="AB1243" s="80"/>
      <c r="AC1243" s="80"/>
      <c r="AD1243" s="80"/>
      <c r="AE1243" s="80"/>
      <c r="AF1243" s="80"/>
      <c r="AG1243" s="80"/>
      <c r="AH1243" s="80"/>
      <c r="AI1243" s="80"/>
      <c r="AJ1243" s="80"/>
      <c r="AK1243" s="80"/>
      <c r="AL1243" s="80"/>
      <c r="AM1243" s="80"/>
      <c r="AN1243" s="80"/>
      <c r="AO1243" s="80"/>
      <c r="AP1243" s="80"/>
      <c r="AQ1243" s="80"/>
      <c r="AR1243" s="80"/>
      <c r="AS1243" s="80"/>
      <c r="AT1243" s="80"/>
      <c r="AU1243" s="80"/>
      <c r="AV1243" s="80"/>
    </row>
    <row r="1244" spans="1:48" ht="12" customHeight="1" x14ac:dyDescent="0.25">
      <c r="A1244" s="80"/>
      <c r="B1244" s="80"/>
      <c r="C1244" s="80"/>
      <c r="D1244" s="80"/>
      <c r="E1244" s="80"/>
      <c r="F1244" s="80"/>
      <c r="G1244" s="80"/>
      <c r="H1244" s="80"/>
      <c r="I1244" s="80"/>
      <c r="J1244" s="80"/>
      <c r="K1244" s="80"/>
      <c r="L1244" s="80"/>
      <c r="M1244" s="80"/>
      <c r="N1244" s="80"/>
      <c r="O1244" s="80"/>
      <c r="P1244" s="80"/>
      <c r="Q1244" s="80"/>
      <c r="R1244" s="80"/>
      <c r="S1244" s="80"/>
      <c r="T1244" s="80"/>
      <c r="U1244" s="80"/>
      <c r="V1244" s="80"/>
      <c r="W1244" s="80"/>
      <c r="X1244" s="80"/>
      <c r="Y1244" s="80"/>
      <c r="Z1244" s="80"/>
      <c r="AA1244" s="80"/>
      <c r="AB1244" s="80"/>
      <c r="AC1244" s="80"/>
      <c r="AD1244" s="80"/>
      <c r="AE1244" s="80"/>
      <c r="AF1244" s="80"/>
      <c r="AG1244" s="80"/>
      <c r="AH1244" s="80"/>
      <c r="AI1244" s="80"/>
      <c r="AJ1244" s="80"/>
      <c r="AK1244" s="80"/>
      <c r="AL1244" s="80"/>
      <c r="AM1244" s="80"/>
      <c r="AN1244" s="80"/>
      <c r="AO1244" s="80"/>
      <c r="AP1244" s="80"/>
      <c r="AQ1244" s="80"/>
      <c r="AR1244" s="80"/>
      <c r="AS1244" s="80"/>
      <c r="AT1244" s="80"/>
      <c r="AU1244" s="80"/>
      <c r="AV1244" s="80"/>
    </row>
    <row r="1245" spans="1:48" ht="12" customHeight="1" x14ac:dyDescent="0.25">
      <c r="A1245" s="80"/>
      <c r="B1245" s="80"/>
      <c r="C1245" s="80"/>
      <c r="D1245" s="80"/>
      <c r="E1245" s="80"/>
      <c r="F1245" s="80"/>
      <c r="G1245" s="80"/>
      <c r="H1245" s="80"/>
      <c r="I1245" s="80"/>
      <c r="J1245" s="80"/>
      <c r="K1245" s="80"/>
      <c r="L1245" s="80"/>
      <c r="M1245" s="80"/>
      <c r="N1245" s="80"/>
      <c r="O1245" s="80"/>
      <c r="P1245" s="80"/>
      <c r="Q1245" s="80"/>
      <c r="R1245" s="80"/>
      <c r="S1245" s="80"/>
      <c r="T1245" s="80"/>
      <c r="U1245" s="80"/>
      <c r="V1245" s="80"/>
      <c r="W1245" s="80"/>
      <c r="X1245" s="80"/>
      <c r="Y1245" s="80"/>
      <c r="Z1245" s="80"/>
      <c r="AA1245" s="80"/>
      <c r="AB1245" s="80"/>
      <c r="AC1245" s="80"/>
      <c r="AD1245" s="80"/>
      <c r="AE1245" s="80"/>
      <c r="AF1245" s="80"/>
      <c r="AG1245" s="80"/>
      <c r="AH1245" s="80"/>
      <c r="AI1245" s="80"/>
      <c r="AJ1245" s="80"/>
      <c r="AK1245" s="80"/>
      <c r="AL1245" s="80"/>
      <c r="AM1245" s="80"/>
      <c r="AN1245" s="80"/>
      <c r="AO1245" s="80"/>
      <c r="AP1245" s="80"/>
      <c r="AQ1245" s="80"/>
      <c r="AR1245" s="80"/>
      <c r="AS1245" s="80"/>
      <c r="AT1245" s="80"/>
      <c r="AU1245" s="80"/>
      <c r="AV1245" s="80"/>
    </row>
    <row r="1246" spans="1:48" ht="12" customHeight="1" x14ac:dyDescent="0.25">
      <c r="A1246" s="80"/>
      <c r="B1246" s="80"/>
      <c r="C1246" s="80"/>
      <c r="D1246" s="80"/>
      <c r="E1246" s="80"/>
      <c r="F1246" s="80"/>
      <c r="G1246" s="80"/>
      <c r="H1246" s="80"/>
      <c r="I1246" s="80"/>
      <c r="J1246" s="80"/>
      <c r="K1246" s="80"/>
      <c r="L1246" s="80"/>
      <c r="M1246" s="80"/>
      <c r="N1246" s="80"/>
      <c r="O1246" s="80"/>
      <c r="P1246" s="80"/>
      <c r="Q1246" s="80"/>
      <c r="R1246" s="80"/>
      <c r="S1246" s="80"/>
      <c r="T1246" s="80"/>
      <c r="U1246" s="80"/>
      <c r="V1246" s="80"/>
      <c r="W1246" s="80"/>
      <c r="X1246" s="80"/>
      <c r="Y1246" s="80"/>
      <c r="Z1246" s="80"/>
      <c r="AA1246" s="80"/>
      <c r="AB1246" s="80"/>
      <c r="AC1246" s="80"/>
      <c r="AD1246" s="80"/>
      <c r="AE1246" s="80"/>
      <c r="AF1246" s="80"/>
      <c r="AG1246" s="80"/>
      <c r="AH1246" s="80"/>
      <c r="AI1246" s="80"/>
      <c r="AJ1246" s="80"/>
      <c r="AK1246" s="80"/>
      <c r="AL1246" s="80"/>
      <c r="AM1246" s="80"/>
      <c r="AN1246" s="80"/>
      <c r="AO1246" s="80"/>
      <c r="AP1246" s="80"/>
      <c r="AQ1246" s="80"/>
      <c r="AR1246" s="80"/>
      <c r="AS1246" s="80"/>
      <c r="AT1246" s="80"/>
      <c r="AU1246" s="80"/>
      <c r="AV1246" s="80"/>
    </row>
    <row r="1247" spans="1:48" ht="12" customHeight="1" x14ac:dyDescent="0.25">
      <c r="A1247" s="80"/>
      <c r="B1247" s="80"/>
      <c r="C1247" s="80"/>
      <c r="D1247" s="80"/>
      <c r="E1247" s="80"/>
      <c r="F1247" s="80"/>
      <c r="G1247" s="80"/>
      <c r="H1247" s="80"/>
      <c r="I1247" s="80"/>
      <c r="J1247" s="80"/>
      <c r="K1247" s="80"/>
      <c r="L1247" s="80"/>
      <c r="M1247" s="80"/>
      <c r="N1247" s="80"/>
      <c r="O1247" s="80"/>
      <c r="P1247" s="80"/>
      <c r="Q1247" s="80"/>
      <c r="R1247" s="80"/>
      <c r="S1247" s="80"/>
      <c r="T1247" s="80"/>
      <c r="U1247" s="80"/>
      <c r="V1247" s="80"/>
      <c r="W1247" s="80"/>
      <c r="X1247" s="80"/>
      <c r="Y1247" s="80"/>
      <c r="Z1247" s="80"/>
      <c r="AA1247" s="80"/>
      <c r="AB1247" s="80"/>
      <c r="AC1247" s="80"/>
      <c r="AD1247" s="80"/>
      <c r="AE1247" s="80"/>
      <c r="AF1247" s="80"/>
      <c r="AG1247" s="80"/>
      <c r="AH1247" s="80"/>
      <c r="AI1247" s="80"/>
      <c r="AJ1247" s="80"/>
      <c r="AK1247" s="80"/>
      <c r="AL1247" s="80"/>
      <c r="AM1247" s="80"/>
      <c r="AN1247" s="80"/>
      <c r="AO1247" s="80"/>
      <c r="AP1247" s="80"/>
      <c r="AQ1247" s="80"/>
      <c r="AR1247" s="80"/>
      <c r="AS1247" s="80"/>
      <c r="AT1247" s="80"/>
      <c r="AU1247" s="80"/>
      <c r="AV1247" s="80"/>
    </row>
    <row r="1248" spans="1:48" ht="12" customHeight="1" x14ac:dyDescent="0.25">
      <c r="A1248" s="80"/>
      <c r="B1248" s="80"/>
      <c r="C1248" s="80"/>
      <c r="D1248" s="80"/>
      <c r="E1248" s="80"/>
      <c r="F1248" s="80"/>
      <c r="G1248" s="80"/>
      <c r="H1248" s="80"/>
      <c r="I1248" s="80"/>
      <c r="J1248" s="80"/>
      <c r="K1248" s="80"/>
      <c r="L1248" s="80"/>
      <c r="M1248" s="80"/>
      <c r="N1248" s="80"/>
      <c r="O1248" s="80"/>
      <c r="P1248" s="80"/>
      <c r="Q1248" s="80"/>
      <c r="R1248" s="80"/>
      <c r="S1248" s="80"/>
      <c r="T1248" s="80"/>
      <c r="U1248" s="80"/>
      <c r="V1248" s="80"/>
      <c r="W1248" s="80"/>
      <c r="X1248" s="80"/>
      <c r="Y1248" s="80"/>
      <c r="Z1248" s="80"/>
      <c r="AA1248" s="80"/>
      <c r="AB1248" s="80"/>
      <c r="AC1248" s="80"/>
      <c r="AD1248" s="80"/>
      <c r="AE1248" s="80"/>
      <c r="AF1248" s="80"/>
      <c r="AG1248" s="80"/>
      <c r="AH1248" s="80"/>
      <c r="AI1248" s="80"/>
      <c r="AJ1248" s="80"/>
      <c r="AK1248" s="80"/>
      <c r="AL1248" s="80"/>
      <c r="AM1248" s="80"/>
      <c r="AN1248" s="80"/>
      <c r="AO1248" s="80"/>
      <c r="AP1248" s="80"/>
      <c r="AQ1248" s="80"/>
      <c r="AR1248" s="80"/>
      <c r="AS1248" s="80"/>
      <c r="AT1248" s="80"/>
      <c r="AU1248" s="80"/>
      <c r="AV1248" s="80"/>
    </row>
    <row r="1249" spans="1:48" ht="12" customHeight="1" x14ac:dyDescent="0.25">
      <c r="A1249" s="80"/>
      <c r="B1249" s="80"/>
      <c r="C1249" s="80"/>
      <c r="D1249" s="80"/>
      <c r="E1249" s="80"/>
      <c r="F1249" s="80"/>
      <c r="G1249" s="80"/>
      <c r="H1249" s="80"/>
      <c r="I1249" s="80"/>
      <c r="J1249" s="80"/>
      <c r="K1249" s="80"/>
      <c r="L1249" s="80"/>
      <c r="M1249" s="80"/>
      <c r="N1249" s="80"/>
      <c r="O1249" s="80"/>
      <c r="P1249" s="80"/>
      <c r="Q1249" s="80"/>
      <c r="R1249" s="80"/>
      <c r="S1249" s="80"/>
      <c r="T1249" s="80"/>
      <c r="U1249" s="80"/>
      <c r="V1249" s="80"/>
      <c r="W1249" s="80"/>
      <c r="X1249" s="80"/>
      <c r="Y1249" s="80"/>
      <c r="Z1249" s="80"/>
      <c r="AA1249" s="80"/>
      <c r="AB1249" s="80"/>
      <c r="AC1249" s="80"/>
      <c r="AD1249" s="80"/>
      <c r="AE1249" s="80"/>
      <c r="AF1249" s="80"/>
      <c r="AG1249" s="80"/>
      <c r="AH1249" s="80"/>
      <c r="AI1249" s="80"/>
      <c r="AJ1249" s="80"/>
      <c r="AK1249" s="80"/>
      <c r="AL1249" s="80"/>
      <c r="AM1249" s="80"/>
      <c r="AN1249" s="80"/>
      <c r="AO1249" s="80"/>
      <c r="AP1249" s="80"/>
      <c r="AQ1249" s="80"/>
      <c r="AR1249" s="80"/>
      <c r="AS1249" s="80"/>
      <c r="AT1249" s="80"/>
      <c r="AU1249" s="80"/>
      <c r="AV1249" s="80"/>
    </row>
    <row r="1250" spans="1:48" ht="12" customHeight="1" x14ac:dyDescent="0.25">
      <c r="A1250" s="80"/>
      <c r="B1250" s="80"/>
      <c r="C1250" s="80"/>
      <c r="D1250" s="80"/>
      <c r="E1250" s="80"/>
      <c r="F1250" s="80"/>
      <c r="G1250" s="80"/>
      <c r="H1250" s="80"/>
      <c r="I1250" s="80"/>
      <c r="J1250" s="80"/>
      <c r="K1250" s="80"/>
      <c r="L1250" s="80"/>
      <c r="M1250" s="80"/>
      <c r="N1250" s="80"/>
      <c r="O1250" s="80"/>
      <c r="P1250" s="80"/>
      <c r="Q1250" s="80"/>
      <c r="R1250" s="80"/>
      <c r="S1250" s="80"/>
      <c r="T1250" s="80"/>
      <c r="U1250" s="80"/>
      <c r="V1250" s="80"/>
      <c r="W1250" s="80"/>
      <c r="X1250" s="80"/>
      <c r="Y1250" s="80"/>
      <c r="Z1250" s="80"/>
      <c r="AA1250" s="80"/>
      <c r="AB1250" s="80"/>
      <c r="AC1250" s="80"/>
      <c r="AD1250" s="80"/>
      <c r="AE1250" s="80"/>
      <c r="AF1250" s="80"/>
      <c r="AG1250" s="80"/>
      <c r="AH1250" s="80"/>
      <c r="AI1250" s="80"/>
      <c r="AJ1250" s="80"/>
      <c r="AK1250" s="80"/>
      <c r="AL1250" s="80"/>
      <c r="AM1250" s="80"/>
      <c r="AN1250" s="80"/>
      <c r="AO1250" s="80"/>
      <c r="AP1250" s="80"/>
      <c r="AQ1250" s="80"/>
      <c r="AR1250" s="80"/>
      <c r="AS1250" s="80"/>
      <c r="AT1250" s="80"/>
      <c r="AU1250" s="80"/>
      <c r="AV1250" s="80"/>
    </row>
    <row r="1251" spans="1:48" ht="12" customHeight="1" x14ac:dyDescent="0.25">
      <c r="A1251" s="80"/>
      <c r="B1251" s="80"/>
      <c r="C1251" s="80"/>
      <c r="D1251" s="80"/>
      <c r="E1251" s="80"/>
      <c r="F1251" s="80"/>
      <c r="G1251" s="80"/>
      <c r="H1251" s="80"/>
      <c r="I1251" s="80"/>
      <c r="J1251" s="80"/>
      <c r="K1251" s="80"/>
      <c r="L1251" s="80"/>
      <c r="M1251" s="80"/>
      <c r="N1251" s="80"/>
      <c r="O1251" s="80"/>
      <c r="P1251" s="80"/>
      <c r="Q1251" s="80"/>
      <c r="R1251" s="80"/>
      <c r="S1251" s="80"/>
      <c r="T1251" s="80"/>
      <c r="U1251" s="80"/>
      <c r="V1251" s="80"/>
      <c r="W1251" s="80"/>
      <c r="X1251" s="80"/>
      <c r="Y1251" s="80"/>
      <c r="Z1251" s="80"/>
      <c r="AA1251" s="80"/>
      <c r="AB1251" s="80"/>
      <c r="AC1251" s="80"/>
      <c r="AD1251" s="80"/>
      <c r="AE1251" s="80"/>
      <c r="AF1251" s="80"/>
      <c r="AG1251" s="80"/>
      <c r="AH1251" s="80"/>
      <c r="AI1251" s="80"/>
      <c r="AJ1251" s="80"/>
      <c r="AK1251" s="80"/>
      <c r="AL1251" s="80"/>
      <c r="AM1251" s="80"/>
      <c r="AN1251" s="80"/>
      <c r="AO1251" s="80"/>
      <c r="AP1251" s="80"/>
      <c r="AQ1251" s="80"/>
      <c r="AR1251" s="80"/>
      <c r="AS1251" s="80"/>
      <c r="AT1251" s="80"/>
      <c r="AU1251" s="80"/>
      <c r="AV1251" s="80"/>
    </row>
    <row r="1252" spans="1:48" ht="12" customHeight="1" x14ac:dyDescent="0.25">
      <c r="A1252" s="80"/>
      <c r="B1252" s="80"/>
      <c r="C1252" s="80"/>
      <c r="D1252" s="80"/>
      <c r="E1252" s="80"/>
      <c r="F1252" s="80"/>
      <c r="G1252" s="80"/>
      <c r="H1252" s="80"/>
      <c r="I1252" s="80"/>
      <c r="J1252" s="80"/>
      <c r="K1252" s="80"/>
      <c r="L1252" s="80"/>
      <c r="M1252" s="80"/>
      <c r="N1252" s="80"/>
      <c r="O1252" s="80"/>
      <c r="P1252" s="80"/>
      <c r="Q1252" s="80"/>
      <c r="R1252" s="80"/>
      <c r="S1252" s="80"/>
      <c r="T1252" s="80"/>
      <c r="U1252" s="80"/>
      <c r="V1252" s="80"/>
      <c r="W1252" s="80"/>
      <c r="X1252" s="80"/>
      <c r="Y1252" s="80"/>
      <c r="Z1252" s="80"/>
      <c r="AA1252" s="80"/>
      <c r="AB1252" s="80"/>
      <c r="AC1252" s="80"/>
      <c r="AD1252" s="80"/>
      <c r="AE1252" s="80"/>
      <c r="AF1252" s="80"/>
      <c r="AG1252" s="80"/>
      <c r="AH1252" s="80"/>
      <c r="AI1252" s="80"/>
      <c r="AJ1252" s="80"/>
      <c r="AK1252" s="80"/>
      <c r="AL1252" s="80"/>
      <c r="AM1252" s="80"/>
      <c r="AN1252" s="80"/>
      <c r="AO1252" s="80"/>
      <c r="AP1252" s="80"/>
      <c r="AQ1252" s="80"/>
      <c r="AR1252" s="80"/>
      <c r="AS1252" s="80"/>
      <c r="AT1252" s="80"/>
      <c r="AU1252" s="80"/>
      <c r="AV1252" s="80"/>
    </row>
    <row r="1253" spans="1:48" ht="12" customHeight="1" x14ac:dyDescent="0.25">
      <c r="A1253" s="80"/>
      <c r="B1253" s="80"/>
      <c r="C1253" s="80"/>
      <c r="D1253" s="80"/>
      <c r="E1253" s="80"/>
      <c r="F1253" s="80"/>
      <c r="G1253" s="80"/>
      <c r="H1253" s="80"/>
      <c r="I1253" s="80"/>
      <c r="J1253" s="80"/>
      <c r="K1253" s="80"/>
      <c r="L1253" s="80"/>
      <c r="M1253" s="80"/>
      <c r="N1253" s="80"/>
      <c r="O1253" s="80"/>
      <c r="P1253" s="80"/>
      <c r="Q1253" s="80"/>
      <c r="R1253" s="80"/>
      <c r="S1253" s="80"/>
      <c r="T1253" s="80"/>
      <c r="U1253" s="80"/>
      <c r="V1253" s="80"/>
      <c r="W1253" s="80"/>
      <c r="X1253" s="80"/>
      <c r="Y1253" s="80"/>
      <c r="Z1253" s="80"/>
      <c r="AA1253" s="80"/>
      <c r="AB1253" s="80"/>
      <c r="AC1253" s="80"/>
      <c r="AD1253" s="80"/>
      <c r="AE1253" s="80"/>
      <c r="AF1253" s="80"/>
      <c r="AG1253" s="80"/>
      <c r="AH1253" s="80"/>
      <c r="AI1253" s="80"/>
      <c r="AJ1253" s="80"/>
      <c r="AK1253" s="80"/>
      <c r="AL1253" s="80"/>
      <c r="AM1253" s="80"/>
      <c r="AN1253" s="80"/>
      <c r="AO1253" s="80"/>
      <c r="AP1253" s="80"/>
      <c r="AQ1253" s="80"/>
      <c r="AR1253" s="80"/>
      <c r="AS1253" s="80"/>
      <c r="AT1253" s="80"/>
      <c r="AU1253" s="80"/>
      <c r="AV1253" s="80"/>
    </row>
    <row r="1254" spans="1:48" ht="12" customHeight="1" x14ac:dyDescent="0.25">
      <c r="A1254" s="80"/>
      <c r="B1254" s="80"/>
      <c r="C1254" s="80"/>
      <c r="D1254" s="80"/>
      <c r="E1254" s="80"/>
      <c r="F1254" s="80"/>
      <c r="G1254" s="80"/>
      <c r="H1254" s="80"/>
      <c r="I1254" s="80"/>
      <c r="J1254" s="80"/>
      <c r="K1254" s="80"/>
      <c r="L1254" s="80"/>
      <c r="M1254" s="80"/>
      <c r="N1254" s="80"/>
      <c r="O1254" s="80"/>
      <c r="P1254" s="80"/>
      <c r="Q1254" s="80"/>
      <c r="R1254" s="80"/>
      <c r="S1254" s="80"/>
      <c r="T1254" s="80"/>
      <c r="U1254" s="80"/>
      <c r="V1254" s="80"/>
      <c r="W1254" s="80"/>
      <c r="X1254" s="80"/>
      <c r="Y1254" s="80"/>
      <c r="Z1254" s="80"/>
      <c r="AA1254" s="80"/>
      <c r="AB1254" s="80"/>
      <c r="AC1254" s="80"/>
      <c r="AD1254" s="80"/>
      <c r="AE1254" s="80"/>
      <c r="AF1254" s="80"/>
      <c r="AG1254" s="80"/>
      <c r="AH1254" s="80"/>
      <c r="AI1254" s="80"/>
      <c r="AJ1254" s="80"/>
      <c r="AK1254" s="80"/>
      <c r="AL1254" s="80"/>
      <c r="AM1254" s="80"/>
      <c r="AN1254" s="80"/>
      <c r="AO1254" s="80"/>
      <c r="AP1254" s="80"/>
      <c r="AQ1254" s="80"/>
      <c r="AR1254" s="80"/>
      <c r="AS1254" s="80"/>
      <c r="AT1254" s="80"/>
      <c r="AU1254" s="80"/>
      <c r="AV1254" s="80"/>
    </row>
    <row r="1255" spans="1:48" ht="12" customHeight="1" x14ac:dyDescent="0.25">
      <c r="A1255" s="80"/>
      <c r="B1255" s="80"/>
      <c r="C1255" s="80"/>
      <c r="D1255" s="80"/>
      <c r="E1255" s="80"/>
      <c r="F1255" s="80"/>
      <c r="G1255" s="80"/>
      <c r="H1255" s="80"/>
      <c r="I1255" s="80"/>
      <c r="J1255" s="80"/>
      <c r="K1255" s="80"/>
      <c r="L1255" s="80"/>
      <c r="M1255" s="80"/>
      <c r="N1255" s="80"/>
      <c r="O1255" s="80"/>
      <c r="P1255" s="80"/>
      <c r="Q1255" s="80"/>
      <c r="R1255" s="80"/>
      <c r="S1255" s="80"/>
      <c r="T1255" s="80"/>
      <c r="U1255" s="80"/>
      <c r="V1255" s="80"/>
      <c r="W1255" s="80"/>
      <c r="X1255" s="80"/>
      <c r="Y1255" s="80"/>
      <c r="Z1255" s="80"/>
      <c r="AA1255" s="80"/>
      <c r="AB1255" s="80"/>
      <c r="AC1255" s="80"/>
      <c r="AD1255" s="80"/>
      <c r="AE1255" s="80"/>
      <c r="AF1255" s="80"/>
      <c r="AG1255" s="80"/>
      <c r="AH1255" s="80"/>
      <c r="AI1255" s="80"/>
      <c r="AJ1255" s="80"/>
      <c r="AK1255" s="80"/>
      <c r="AL1255" s="80"/>
      <c r="AM1255" s="80"/>
      <c r="AN1255" s="80"/>
      <c r="AO1255" s="80"/>
      <c r="AP1255" s="80"/>
      <c r="AQ1255" s="80"/>
      <c r="AR1255" s="80"/>
      <c r="AS1255" s="80"/>
      <c r="AT1255" s="80"/>
      <c r="AU1255" s="80"/>
      <c r="AV1255" s="80"/>
    </row>
    <row r="1256" spans="1:48" ht="12" customHeight="1" x14ac:dyDescent="0.25">
      <c r="A1256" s="80"/>
      <c r="B1256" s="80"/>
      <c r="C1256" s="80"/>
      <c r="D1256" s="80"/>
      <c r="E1256" s="80"/>
      <c r="F1256" s="80"/>
      <c r="G1256" s="80"/>
      <c r="H1256" s="80"/>
      <c r="I1256" s="80"/>
      <c r="J1256" s="80"/>
      <c r="K1256" s="80"/>
      <c r="L1256" s="80"/>
      <c r="M1256" s="80"/>
      <c r="N1256" s="80"/>
      <c r="O1256" s="80"/>
      <c r="P1256" s="80"/>
      <c r="Q1256" s="80"/>
      <c r="R1256" s="80"/>
      <c r="S1256" s="80"/>
      <c r="T1256" s="80"/>
      <c r="U1256" s="80"/>
      <c r="V1256" s="80"/>
      <c r="W1256" s="80"/>
      <c r="X1256" s="80"/>
      <c r="Y1256" s="80"/>
      <c r="Z1256" s="80"/>
      <c r="AA1256" s="80"/>
      <c r="AB1256" s="80"/>
      <c r="AC1256" s="80"/>
      <c r="AD1256" s="80"/>
      <c r="AE1256" s="80"/>
      <c r="AF1256" s="80"/>
      <c r="AG1256" s="80"/>
      <c r="AH1256" s="80"/>
      <c r="AI1256" s="80"/>
      <c r="AJ1256" s="80"/>
      <c r="AK1256" s="80"/>
      <c r="AL1256" s="80"/>
      <c r="AM1256" s="80"/>
      <c r="AN1256" s="80"/>
      <c r="AO1256" s="80"/>
      <c r="AP1256" s="80"/>
      <c r="AQ1256" s="80"/>
      <c r="AR1256" s="80"/>
      <c r="AS1256" s="80"/>
      <c r="AT1256" s="80"/>
      <c r="AU1256" s="80"/>
      <c r="AV1256" s="80"/>
    </row>
    <row r="1257" spans="1:48" ht="12" customHeight="1" x14ac:dyDescent="0.25">
      <c r="A1257" s="80"/>
      <c r="B1257" s="80"/>
      <c r="C1257" s="80"/>
      <c r="D1257" s="80"/>
      <c r="E1257" s="80"/>
      <c r="F1257" s="80"/>
      <c r="G1257" s="80"/>
      <c r="H1257" s="80"/>
      <c r="I1257" s="80"/>
      <c r="J1257" s="80"/>
      <c r="K1257" s="80"/>
      <c r="L1257" s="80"/>
      <c r="M1257" s="80"/>
      <c r="N1257" s="80"/>
      <c r="O1257" s="80"/>
      <c r="P1257" s="80"/>
      <c r="Q1257" s="80"/>
      <c r="R1257" s="80"/>
      <c r="S1257" s="80"/>
      <c r="T1257" s="80"/>
      <c r="U1257" s="80"/>
      <c r="V1257" s="80"/>
      <c r="W1257" s="80"/>
      <c r="X1257" s="80"/>
      <c r="Y1257" s="80"/>
      <c r="Z1257" s="80"/>
      <c r="AA1257" s="80"/>
      <c r="AB1257" s="80"/>
      <c r="AC1257" s="80"/>
      <c r="AD1257" s="80"/>
      <c r="AE1257" s="80"/>
      <c r="AF1257" s="80"/>
      <c r="AG1257" s="80"/>
      <c r="AH1257" s="80"/>
      <c r="AI1257" s="80"/>
      <c r="AJ1257" s="80"/>
      <c r="AK1257" s="80"/>
      <c r="AL1257" s="80"/>
      <c r="AM1257" s="80"/>
      <c r="AN1257" s="80"/>
      <c r="AO1257" s="80"/>
      <c r="AP1257" s="80"/>
      <c r="AQ1257" s="80"/>
      <c r="AR1257" s="80"/>
      <c r="AS1257" s="80"/>
      <c r="AT1257" s="80"/>
      <c r="AU1257" s="80"/>
      <c r="AV1257" s="80"/>
    </row>
    <row r="1258" spans="1:48" ht="12" customHeight="1" x14ac:dyDescent="0.25">
      <c r="A1258" s="80"/>
      <c r="B1258" s="80"/>
      <c r="C1258" s="80"/>
      <c r="D1258" s="80"/>
      <c r="E1258" s="80"/>
      <c r="F1258" s="80"/>
      <c r="G1258" s="80"/>
      <c r="H1258" s="80"/>
      <c r="I1258" s="80"/>
      <c r="J1258" s="80"/>
      <c r="K1258" s="80"/>
      <c r="L1258" s="80"/>
      <c r="M1258" s="80"/>
      <c r="N1258" s="80"/>
      <c r="O1258" s="80"/>
      <c r="P1258" s="80"/>
      <c r="Q1258" s="80"/>
      <c r="R1258" s="80"/>
      <c r="S1258" s="80"/>
      <c r="T1258" s="80"/>
      <c r="U1258" s="80"/>
      <c r="V1258" s="80"/>
      <c r="W1258" s="80"/>
      <c r="X1258" s="80"/>
      <c r="Y1258" s="80"/>
      <c r="Z1258" s="80"/>
      <c r="AA1258" s="80"/>
      <c r="AB1258" s="80"/>
      <c r="AC1258" s="80"/>
      <c r="AD1258" s="80"/>
      <c r="AE1258" s="80"/>
      <c r="AF1258" s="80"/>
      <c r="AG1258" s="80"/>
      <c r="AH1258" s="80"/>
      <c r="AI1258" s="80"/>
      <c r="AJ1258" s="80"/>
      <c r="AK1258" s="80"/>
      <c r="AL1258" s="80"/>
      <c r="AM1258" s="80"/>
      <c r="AN1258" s="80"/>
      <c r="AO1258" s="80"/>
      <c r="AP1258" s="80"/>
      <c r="AQ1258" s="80"/>
      <c r="AR1258" s="80"/>
      <c r="AS1258" s="80"/>
      <c r="AT1258" s="80"/>
      <c r="AU1258" s="80"/>
      <c r="AV1258" s="80"/>
    </row>
    <row r="1259" spans="1:48" ht="12" customHeight="1" x14ac:dyDescent="0.25">
      <c r="A1259" s="80"/>
      <c r="B1259" s="80"/>
      <c r="C1259" s="80"/>
      <c r="D1259" s="80"/>
      <c r="E1259" s="80"/>
      <c r="F1259" s="80"/>
      <c r="G1259" s="80"/>
      <c r="H1259" s="80"/>
      <c r="I1259" s="80"/>
      <c r="J1259" s="80"/>
      <c r="K1259" s="80"/>
      <c r="L1259" s="80"/>
      <c r="M1259" s="80"/>
      <c r="N1259" s="80"/>
      <c r="O1259" s="80"/>
      <c r="P1259" s="80"/>
      <c r="Q1259" s="80"/>
      <c r="R1259" s="80"/>
      <c r="S1259" s="80"/>
      <c r="T1259" s="80"/>
      <c r="U1259" s="80"/>
      <c r="V1259" s="80"/>
      <c r="W1259" s="80"/>
      <c r="X1259" s="80"/>
      <c r="Y1259" s="80"/>
      <c r="Z1259" s="80"/>
      <c r="AA1259" s="80"/>
      <c r="AB1259" s="80"/>
      <c r="AC1259" s="80"/>
      <c r="AD1259" s="80"/>
      <c r="AE1259" s="80"/>
      <c r="AF1259" s="80"/>
      <c r="AG1259" s="80"/>
      <c r="AH1259" s="80"/>
      <c r="AI1259" s="80"/>
      <c r="AJ1259" s="80"/>
      <c r="AK1259" s="80"/>
      <c r="AL1259" s="80"/>
      <c r="AM1259" s="80"/>
      <c r="AN1259" s="80"/>
      <c r="AO1259" s="80"/>
      <c r="AP1259" s="80"/>
      <c r="AQ1259" s="80"/>
      <c r="AR1259" s="80"/>
      <c r="AS1259" s="80"/>
      <c r="AT1259" s="80"/>
      <c r="AU1259" s="80"/>
      <c r="AV1259" s="80"/>
    </row>
    <row r="1260" spans="1:48" ht="12" customHeight="1" x14ac:dyDescent="0.25">
      <c r="A1260" s="80"/>
      <c r="B1260" s="80"/>
      <c r="C1260" s="80"/>
      <c r="D1260" s="80"/>
      <c r="E1260" s="80"/>
      <c r="F1260" s="80"/>
      <c r="G1260" s="80"/>
      <c r="H1260" s="80"/>
      <c r="I1260" s="80"/>
      <c r="J1260" s="80"/>
      <c r="K1260" s="80"/>
      <c r="L1260" s="80"/>
      <c r="M1260" s="80"/>
      <c r="N1260" s="80"/>
      <c r="O1260" s="80"/>
      <c r="P1260" s="80"/>
      <c r="Q1260" s="80"/>
      <c r="R1260" s="80"/>
      <c r="S1260" s="80"/>
      <c r="T1260" s="80"/>
      <c r="U1260" s="80"/>
      <c r="V1260" s="80"/>
      <c r="W1260" s="80"/>
      <c r="X1260" s="80"/>
      <c r="Y1260" s="80"/>
      <c r="Z1260" s="80"/>
      <c r="AA1260" s="80"/>
      <c r="AB1260" s="80"/>
      <c r="AC1260" s="80"/>
      <c r="AD1260" s="80"/>
      <c r="AE1260" s="80"/>
      <c r="AF1260" s="80"/>
      <c r="AG1260" s="80"/>
      <c r="AH1260" s="80"/>
      <c r="AI1260" s="80"/>
      <c r="AJ1260" s="80"/>
      <c r="AK1260" s="80"/>
      <c r="AL1260" s="80"/>
      <c r="AM1260" s="80"/>
      <c r="AN1260" s="80"/>
      <c r="AO1260" s="80"/>
      <c r="AP1260" s="80"/>
      <c r="AQ1260" s="80"/>
      <c r="AR1260" s="80"/>
      <c r="AS1260" s="80"/>
      <c r="AT1260" s="80"/>
      <c r="AU1260" s="80"/>
      <c r="AV1260" s="80"/>
    </row>
    <row r="1261" spans="1:48" ht="12" customHeight="1" x14ac:dyDescent="0.25">
      <c r="A1261" s="80"/>
      <c r="B1261" s="80"/>
      <c r="C1261" s="80"/>
      <c r="D1261" s="80"/>
      <c r="E1261" s="80"/>
      <c r="F1261" s="80"/>
      <c r="G1261" s="80"/>
      <c r="H1261" s="80"/>
      <c r="I1261" s="80"/>
      <c r="J1261" s="80"/>
      <c r="K1261" s="80"/>
      <c r="L1261" s="80"/>
      <c r="M1261" s="80"/>
      <c r="N1261" s="80"/>
      <c r="O1261" s="80"/>
      <c r="P1261" s="80"/>
      <c r="Q1261" s="80"/>
      <c r="R1261" s="80"/>
      <c r="S1261" s="80"/>
      <c r="T1261" s="80"/>
      <c r="U1261" s="80"/>
      <c r="V1261" s="80"/>
      <c r="W1261" s="80"/>
      <c r="X1261" s="80"/>
      <c r="Y1261" s="80"/>
      <c r="Z1261" s="80"/>
      <c r="AA1261" s="80"/>
      <c r="AB1261" s="80"/>
      <c r="AC1261" s="80"/>
      <c r="AD1261" s="80"/>
      <c r="AE1261" s="80"/>
      <c r="AF1261" s="80"/>
      <c r="AG1261" s="80"/>
      <c r="AH1261" s="80"/>
      <c r="AI1261" s="80"/>
      <c r="AJ1261" s="80"/>
      <c r="AK1261" s="80"/>
      <c r="AL1261" s="80"/>
      <c r="AM1261" s="80"/>
      <c r="AN1261" s="80"/>
      <c r="AO1261" s="80"/>
      <c r="AP1261" s="80"/>
      <c r="AQ1261" s="80"/>
      <c r="AR1261" s="80"/>
      <c r="AS1261" s="80"/>
      <c r="AT1261" s="80"/>
      <c r="AU1261" s="80"/>
      <c r="AV1261" s="80"/>
    </row>
    <row r="1262" spans="1:48" ht="12" customHeight="1" x14ac:dyDescent="0.25">
      <c r="A1262" s="80"/>
      <c r="B1262" s="80"/>
      <c r="C1262" s="80"/>
      <c r="D1262" s="80"/>
      <c r="E1262" s="80"/>
      <c r="F1262" s="80"/>
      <c r="G1262" s="80"/>
      <c r="H1262" s="80"/>
      <c r="I1262" s="80"/>
      <c r="J1262" s="80"/>
      <c r="K1262" s="80"/>
      <c r="L1262" s="80"/>
      <c r="M1262" s="80"/>
      <c r="N1262" s="80"/>
      <c r="O1262" s="80"/>
      <c r="P1262" s="80"/>
      <c r="Q1262" s="80"/>
      <c r="R1262" s="80"/>
      <c r="S1262" s="80"/>
      <c r="T1262" s="80"/>
      <c r="U1262" s="80"/>
      <c r="V1262" s="80"/>
      <c r="W1262" s="80"/>
      <c r="X1262" s="80"/>
      <c r="Y1262" s="80"/>
      <c r="Z1262" s="80"/>
      <c r="AA1262" s="80"/>
      <c r="AB1262" s="80"/>
      <c r="AC1262" s="80"/>
      <c r="AD1262" s="80"/>
      <c r="AE1262" s="80"/>
      <c r="AF1262" s="80"/>
      <c r="AG1262" s="80"/>
      <c r="AH1262" s="80"/>
      <c r="AI1262" s="80"/>
      <c r="AJ1262" s="80"/>
      <c r="AK1262" s="80"/>
      <c r="AL1262" s="80"/>
      <c r="AM1262" s="80"/>
      <c r="AN1262" s="80"/>
      <c r="AO1262" s="80"/>
      <c r="AP1262" s="80"/>
      <c r="AQ1262" s="80"/>
      <c r="AR1262" s="80"/>
      <c r="AS1262" s="80"/>
      <c r="AT1262" s="80"/>
      <c r="AU1262" s="80"/>
      <c r="AV1262" s="80"/>
    </row>
    <row r="1263" spans="1:48" ht="12" customHeight="1" x14ac:dyDescent="0.25">
      <c r="A1263" s="80"/>
      <c r="B1263" s="80"/>
      <c r="C1263" s="80"/>
      <c r="D1263" s="80"/>
      <c r="E1263" s="80"/>
      <c r="F1263" s="80"/>
      <c r="G1263" s="80"/>
      <c r="H1263" s="80"/>
      <c r="I1263" s="80"/>
      <c r="J1263" s="80"/>
      <c r="K1263" s="80"/>
      <c r="L1263" s="80"/>
      <c r="M1263" s="80"/>
      <c r="N1263" s="80"/>
      <c r="O1263" s="80"/>
      <c r="P1263" s="80"/>
      <c r="Q1263" s="80"/>
      <c r="R1263" s="80"/>
      <c r="S1263" s="80"/>
      <c r="T1263" s="80"/>
      <c r="U1263" s="80"/>
      <c r="V1263" s="80"/>
      <c r="W1263" s="80"/>
      <c r="X1263" s="80"/>
      <c r="Y1263" s="80"/>
      <c r="Z1263" s="80"/>
      <c r="AA1263" s="80"/>
      <c r="AB1263" s="80"/>
      <c r="AC1263" s="80"/>
      <c r="AD1263" s="80"/>
      <c r="AE1263" s="80"/>
      <c r="AF1263" s="80"/>
      <c r="AG1263" s="80"/>
      <c r="AH1263" s="80"/>
      <c r="AI1263" s="80"/>
      <c r="AJ1263" s="80"/>
      <c r="AK1263" s="80"/>
      <c r="AL1263" s="80"/>
      <c r="AM1263" s="80"/>
      <c r="AN1263" s="80"/>
      <c r="AO1263" s="80"/>
      <c r="AP1263" s="80"/>
      <c r="AQ1263" s="80"/>
      <c r="AR1263" s="80"/>
      <c r="AS1263" s="80"/>
      <c r="AT1263" s="80"/>
      <c r="AU1263" s="80"/>
      <c r="AV1263" s="80"/>
    </row>
    <row r="1264" spans="1:48" ht="12" customHeight="1" x14ac:dyDescent="0.25">
      <c r="A1264" s="80"/>
      <c r="B1264" s="80"/>
      <c r="C1264" s="80"/>
      <c r="D1264" s="80"/>
      <c r="E1264" s="80"/>
      <c r="F1264" s="80"/>
      <c r="G1264" s="80"/>
      <c r="H1264" s="80"/>
      <c r="I1264" s="80"/>
      <c r="J1264" s="80"/>
      <c r="K1264" s="80"/>
      <c r="L1264" s="80"/>
      <c r="M1264" s="80"/>
      <c r="N1264" s="80"/>
      <c r="O1264" s="80"/>
      <c r="P1264" s="80"/>
      <c r="Q1264" s="80"/>
      <c r="R1264" s="80"/>
      <c r="S1264" s="80"/>
      <c r="T1264" s="80"/>
      <c r="U1264" s="80"/>
      <c r="V1264" s="80"/>
      <c r="W1264" s="80"/>
      <c r="X1264" s="80"/>
      <c r="Y1264" s="80"/>
      <c r="Z1264" s="80"/>
      <c r="AA1264" s="80"/>
      <c r="AB1264" s="80"/>
      <c r="AC1264" s="80"/>
      <c r="AD1264" s="80"/>
      <c r="AE1264" s="80"/>
      <c r="AF1264" s="80"/>
      <c r="AG1264" s="80"/>
      <c r="AH1264" s="80"/>
      <c r="AI1264" s="80"/>
      <c r="AJ1264" s="80"/>
      <c r="AK1264" s="80"/>
      <c r="AL1264" s="80"/>
      <c r="AM1264" s="80"/>
      <c r="AN1264" s="80"/>
      <c r="AO1264" s="80"/>
      <c r="AP1264" s="80"/>
      <c r="AQ1264" s="80"/>
      <c r="AR1264" s="80"/>
      <c r="AS1264" s="80"/>
      <c r="AT1264" s="80"/>
      <c r="AU1264" s="80"/>
      <c r="AV1264" s="80"/>
    </row>
    <row r="1265" spans="1:48" ht="12" customHeight="1" x14ac:dyDescent="0.25">
      <c r="A1265" s="80"/>
      <c r="B1265" s="80"/>
      <c r="C1265" s="80"/>
      <c r="D1265" s="80"/>
      <c r="E1265" s="80"/>
      <c r="F1265" s="80"/>
      <c r="G1265" s="80"/>
      <c r="H1265" s="80"/>
      <c r="I1265" s="80"/>
      <c r="J1265" s="80"/>
      <c r="K1265" s="80"/>
      <c r="L1265" s="80"/>
      <c r="M1265" s="80"/>
      <c r="N1265" s="80"/>
      <c r="O1265" s="80"/>
      <c r="P1265" s="80"/>
      <c r="Q1265" s="80"/>
      <c r="R1265" s="80"/>
      <c r="S1265" s="80"/>
      <c r="T1265" s="80"/>
      <c r="U1265" s="80"/>
      <c r="V1265" s="80"/>
      <c r="W1265" s="80"/>
      <c r="X1265" s="80"/>
      <c r="Y1265" s="80"/>
      <c r="Z1265" s="80"/>
      <c r="AA1265" s="80"/>
      <c r="AB1265" s="80"/>
      <c r="AC1265" s="80"/>
      <c r="AD1265" s="80"/>
      <c r="AE1265" s="80"/>
      <c r="AF1265" s="80"/>
      <c r="AG1265" s="80"/>
      <c r="AH1265" s="80"/>
      <c r="AI1265" s="80"/>
      <c r="AJ1265" s="80"/>
      <c r="AK1265" s="80"/>
      <c r="AL1265" s="80"/>
      <c r="AM1265" s="80"/>
      <c r="AN1265" s="80"/>
      <c r="AO1265" s="80"/>
      <c r="AP1265" s="80"/>
      <c r="AQ1265" s="80"/>
      <c r="AR1265" s="80"/>
      <c r="AS1265" s="80"/>
      <c r="AT1265" s="80"/>
      <c r="AU1265" s="80"/>
      <c r="AV1265" s="80"/>
    </row>
    <row r="1266" spans="1:48" ht="12" customHeight="1" x14ac:dyDescent="0.25">
      <c r="A1266" s="80"/>
      <c r="B1266" s="80"/>
      <c r="C1266" s="80"/>
      <c r="D1266" s="80"/>
      <c r="E1266" s="80"/>
      <c r="F1266" s="80"/>
      <c r="G1266" s="80"/>
      <c r="H1266" s="80"/>
      <c r="I1266" s="80"/>
      <c r="J1266" s="80"/>
      <c r="K1266" s="80"/>
      <c r="L1266" s="80"/>
      <c r="M1266" s="80"/>
      <c r="N1266" s="80"/>
      <c r="O1266" s="80"/>
      <c r="P1266" s="80"/>
      <c r="Q1266" s="80"/>
      <c r="R1266" s="80"/>
      <c r="S1266" s="80"/>
      <c r="T1266" s="80"/>
      <c r="U1266" s="80"/>
      <c r="V1266" s="80"/>
      <c r="W1266" s="80"/>
      <c r="X1266" s="80"/>
      <c r="Y1266" s="80"/>
      <c r="Z1266" s="80"/>
      <c r="AA1266" s="80"/>
      <c r="AB1266" s="80"/>
      <c r="AC1266" s="80"/>
      <c r="AD1266" s="80"/>
      <c r="AE1266" s="80"/>
      <c r="AF1266" s="80"/>
      <c r="AG1266" s="80"/>
      <c r="AH1266" s="80"/>
      <c r="AI1266" s="80"/>
      <c r="AJ1266" s="80"/>
      <c r="AK1266" s="80"/>
      <c r="AL1266" s="80"/>
      <c r="AM1266" s="80"/>
      <c r="AN1266" s="80"/>
      <c r="AO1266" s="80"/>
      <c r="AP1266" s="80"/>
      <c r="AQ1266" s="80"/>
      <c r="AR1266" s="80"/>
      <c r="AS1266" s="80"/>
      <c r="AT1266" s="80"/>
      <c r="AU1266" s="80"/>
      <c r="AV1266" s="80"/>
    </row>
    <row r="1267" spans="1:48" ht="12" customHeight="1" x14ac:dyDescent="0.25">
      <c r="A1267" s="80"/>
      <c r="B1267" s="80"/>
      <c r="C1267" s="80"/>
      <c r="D1267" s="80"/>
      <c r="E1267" s="80"/>
      <c r="F1267" s="80"/>
      <c r="G1267" s="80"/>
      <c r="H1267" s="80"/>
      <c r="I1267" s="80"/>
      <c r="J1267" s="80"/>
      <c r="K1267" s="80"/>
      <c r="L1267" s="80"/>
      <c r="M1267" s="80"/>
      <c r="N1267" s="80"/>
      <c r="O1267" s="80"/>
      <c r="P1267" s="80"/>
      <c r="Q1267" s="80"/>
      <c r="R1267" s="80"/>
      <c r="S1267" s="80"/>
      <c r="T1267" s="80"/>
      <c r="U1267" s="80"/>
      <c r="V1267" s="80"/>
      <c r="W1267" s="80"/>
      <c r="X1267" s="80"/>
      <c r="Y1267" s="80"/>
      <c r="Z1267" s="80"/>
      <c r="AA1267" s="80"/>
      <c r="AB1267" s="80"/>
      <c r="AC1267" s="80"/>
      <c r="AD1267" s="80"/>
      <c r="AE1267" s="80"/>
      <c r="AF1267" s="80"/>
      <c r="AG1267" s="80"/>
      <c r="AH1267" s="80"/>
      <c r="AI1267" s="80"/>
      <c r="AJ1267" s="80"/>
      <c r="AK1267" s="80"/>
      <c r="AL1267" s="80"/>
      <c r="AM1267" s="80"/>
      <c r="AN1267" s="80"/>
      <c r="AO1267" s="80"/>
      <c r="AP1267" s="80"/>
      <c r="AQ1267" s="80"/>
      <c r="AR1267" s="80"/>
      <c r="AS1267" s="80"/>
      <c r="AT1267" s="80"/>
      <c r="AU1267" s="80"/>
      <c r="AV1267" s="80"/>
    </row>
    <row r="1268" spans="1:48" ht="12" customHeight="1" x14ac:dyDescent="0.25">
      <c r="A1268" s="80"/>
      <c r="B1268" s="80"/>
      <c r="C1268" s="80"/>
      <c r="D1268" s="80"/>
      <c r="E1268" s="80"/>
      <c r="F1268" s="80"/>
      <c r="G1268" s="80"/>
      <c r="H1268" s="80"/>
      <c r="I1268" s="80"/>
      <c r="J1268" s="80"/>
      <c r="K1268" s="80"/>
      <c r="L1268" s="80"/>
      <c r="M1268" s="80"/>
      <c r="N1268" s="80"/>
      <c r="O1268" s="80"/>
      <c r="P1268" s="80"/>
      <c r="Q1268" s="80"/>
      <c r="R1268" s="80"/>
      <c r="S1268" s="80"/>
      <c r="T1268" s="80"/>
      <c r="U1268" s="80"/>
      <c r="V1268" s="80"/>
      <c r="W1268" s="80"/>
      <c r="X1268" s="80"/>
      <c r="Y1268" s="80"/>
      <c r="Z1268" s="80"/>
      <c r="AA1268" s="80"/>
      <c r="AB1268" s="80"/>
      <c r="AC1268" s="80"/>
      <c r="AD1268" s="80"/>
      <c r="AE1268" s="80"/>
      <c r="AF1268" s="80"/>
      <c r="AG1268" s="80"/>
      <c r="AH1268" s="80"/>
      <c r="AI1268" s="80"/>
      <c r="AJ1268" s="80"/>
      <c r="AK1268" s="80"/>
      <c r="AL1268" s="80"/>
      <c r="AM1268" s="80"/>
      <c r="AN1268" s="80"/>
      <c r="AO1268" s="80"/>
      <c r="AP1268" s="80"/>
      <c r="AQ1268" s="80"/>
      <c r="AR1268" s="80"/>
      <c r="AS1268" s="80"/>
      <c r="AT1268" s="80"/>
      <c r="AU1268" s="80"/>
      <c r="AV1268" s="80"/>
    </row>
    <row r="1269" spans="1:48" ht="12" customHeight="1" x14ac:dyDescent="0.25">
      <c r="A1269" s="80"/>
      <c r="B1269" s="80"/>
      <c r="C1269" s="80"/>
      <c r="D1269" s="80"/>
      <c r="E1269" s="80"/>
      <c r="F1269" s="80"/>
      <c r="G1269" s="80"/>
      <c r="H1269" s="80"/>
      <c r="I1269" s="80"/>
      <c r="J1269" s="80"/>
      <c r="K1269" s="80"/>
      <c r="L1269" s="80"/>
      <c r="M1269" s="80"/>
      <c r="N1269" s="80"/>
      <c r="O1269" s="80"/>
      <c r="P1269" s="80"/>
      <c r="Q1269" s="80"/>
      <c r="R1269" s="80"/>
      <c r="S1269" s="80"/>
      <c r="T1269" s="80"/>
      <c r="U1269" s="80"/>
      <c r="V1269" s="80"/>
      <c r="W1269" s="80"/>
      <c r="X1269" s="80"/>
      <c r="Y1269" s="80"/>
      <c r="Z1269" s="80"/>
      <c r="AA1269" s="80"/>
      <c r="AB1269" s="80"/>
      <c r="AC1269" s="80"/>
      <c r="AD1269" s="80"/>
      <c r="AE1269" s="80"/>
      <c r="AF1269" s="80"/>
      <c r="AG1269" s="80"/>
      <c r="AH1269" s="80"/>
      <c r="AI1269" s="80"/>
      <c r="AJ1269" s="80"/>
      <c r="AK1269" s="80"/>
      <c r="AL1269" s="80"/>
      <c r="AM1269" s="80"/>
      <c r="AN1269" s="80"/>
      <c r="AO1269" s="80"/>
      <c r="AP1269" s="80"/>
      <c r="AQ1269" s="80"/>
      <c r="AR1269" s="80"/>
      <c r="AS1269" s="80"/>
      <c r="AT1269" s="80"/>
      <c r="AU1269" s="80"/>
      <c r="AV1269" s="80"/>
    </row>
    <row r="1270" spans="1:48" ht="12" customHeight="1" x14ac:dyDescent="0.25">
      <c r="A1270" s="80"/>
      <c r="B1270" s="80"/>
      <c r="C1270" s="80"/>
      <c r="D1270" s="80"/>
      <c r="E1270" s="80"/>
      <c r="F1270" s="80"/>
      <c r="G1270" s="80"/>
      <c r="H1270" s="80"/>
      <c r="I1270" s="80"/>
      <c r="J1270" s="80"/>
      <c r="K1270" s="80"/>
      <c r="L1270" s="80"/>
      <c r="M1270" s="80"/>
      <c r="N1270" s="80"/>
      <c r="O1270" s="80"/>
      <c r="P1270" s="80"/>
      <c r="Q1270" s="80"/>
      <c r="R1270" s="80"/>
      <c r="S1270" s="80"/>
      <c r="T1270" s="80"/>
      <c r="U1270" s="80"/>
      <c r="V1270" s="80"/>
      <c r="W1270" s="80"/>
      <c r="X1270" s="80"/>
      <c r="Y1270" s="80"/>
      <c r="Z1270" s="80"/>
      <c r="AA1270" s="80"/>
      <c r="AB1270" s="80"/>
      <c r="AC1270" s="80"/>
      <c r="AD1270" s="80"/>
      <c r="AE1270" s="80"/>
      <c r="AF1270" s="80"/>
      <c r="AG1270" s="80"/>
      <c r="AH1270" s="80"/>
      <c r="AI1270" s="80"/>
      <c r="AJ1270" s="80"/>
      <c r="AK1270" s="80"/>
      <c r="AL1270" s="80"/>
      <c r="AM1270" s="80"/>
      <c r="AN1270" s="80"/>
      <c r="AO1270" s="80"/>
      <c r="AP1270" s="80"/>
      <c r="AQ1270" s="80"/>
      <c r="AR1270" s="80"/>
      <c r="AS1270" s="80"/>
      <c r="AT1270" s="80"/>
      <c r="AU1270" s="80"/>
      <c r="AV1270" s="80"/>
    </row>
    <row r="1271" spans="1:48" ht="12" customHeight="1" x14ac:dyDescent="0.25">
      <c r="A1271" s="80"/>
      <c r="B1271" s="80"/>
      <c r="C1271" s="80"/>
      <c r="D1271" s="80"/>
      <c r="E1271" s="80"/>
      <c r="F1271" s="80"/>
      <c r="G1271" s="80"/>
      <c r="H1271" s="80"/>
      <c r="I1271" s="80"/>
      <c r="J1271" s="80"/>
      <c r="K1271" s="80"/>
      <c r="L1271" s="80"/>
      <c r="M1271" s="80"/>
      <c r="N1271" s="80"/>
      <c r="O1271" s="80"/>
      <c r="P1271" s="80"/>
      <c r="Q1271" s="80"/>
      <c r="R1271" s="80"/>
      <c r="S1271" s="80"/>
      <c r="T1271" s="80"/>
      <c r="U1271" s="80"/>
      <c r="V1271" s="80"/>
      <c r="W1271" s="80"/>
      <c r="X1271" s="80"/>
      <c r="Y1271" s="80"/>
      <c r="Z1271" s="80"/>
      <c r="AA1271" s="80"/>
      <c r="AB1271" s="80"/>
      <c r="AC1271" s="80"/>
      <c r="AD1271" s="80"/>
      <c r="AE1271" s="80"/>
      <c r="AF1271" s="80"/>
      <c r="AG1271" s="80"/>
      <c r="AH1271" s="80"/>
      <c r="AI1271" s="80"/>
      <c r="AJ1271" s="80"/>
      <c r="AK1271" s="80"/>
      <c r="AL1271" s="80"/>
      <c r="AM1271" s="80"/>
      <c r="AN1271" s="80"/>
      <c r="AO1271" s="80"/>
      <c r="AP1271" s="80"/>
      <c r="AQ1271" s="80"/>
      <c r="AR1271" s="80"/>
      <c r="AS1271" s="80"/>
      <c r="AT1271" s="80"/>
      <c r="AU1271" s="80"/>
      <c r="AV1271" s="80"/>
    </row>
    <row r="1272" spans="1:48" ht="12" customHeight="1" x14ac:dyDescent="0.25">
      <c r="A1272" s="80"/>
      <c r="B1272" s="80"/>
      <c r="C1272" s="80"/>
      <c r="D1272" s="80"/>
      <c r="E1272" s="80"/>
      <c r="F1272" s="80"/>
      <c r="G1272" s="80"/>
      <c r="H1272" s="80"/>
      <c r="I1272" s="80"/>
      <c r="J1272" s="80"/>
      <c r="K1272" s="80"/>
      <c r="L1272" s="80"/>
      <c r="M1272" s="80"/>
      <c r="N1272" s="80"/>
      <c r="O1272" s="80"/>
      <c r="P1272" s="80"/>
      <c r="Q1272" s="80"/>
      <c r="R1272" s="80"/>
      <c r="S1272" s="80"/>
      <c r="T1272" s="80"/>
      <c r="U1272" s="80"/>
      <c r="V1272" s="80"/>
      <c r="W1272" s="80"/>
      <c r="X1272" s="80"/>
      <c r="Y1272" s="80"/>
      <c r="Z1272" s="80"/>
      <c r="AA1272" s="80"/>
      <c r="AB1272" s="80"/>
      <c r="AC1272" s="80"/>
      <c r="AD1272" s="80"/>
      <c r="AE1272" s="80"/>
      <c r="AF1272" s="80"/>
      <c r="AG1272" s="80"/>
      <c r="AH1272" s="80"/>
      <c r="AI1272" s="80"/>
      <c r="AJ1272" s="80"/>
      <c r="AK1272" s="80"/>
      <c r="AL1272" s="80"/>
      <c r="AM1272" s="80"/>
      <c r="AN1272" s="80"/>
      <c r="AO1272" s="80"/>
      <c r="AP1272" s="80"/>
      <c r="AQ1272" s="80"/>
      <c r="AR1272" s="80"/>
      <c r="AS1272" s="80"/>
      <c r="AT1272" s="80"/>
      <c r="AU1272" s="80"/>
      <c r="AV1272" s="80"/>
    </row>
    <row r="1273" spans="1:48" ht="12" customHeight="1" x14ac:dyDescent="0.25">
      <c r="A1273" s="80"/>
      <c r="B1273" s="80"/>
      <c r="C1273" s="80"/>
      <c r="D1273" s="80"/>
      <c r="E1273" s="80"/>
      <c r="F1273" s="80"/>
      <c r="G1273" s="80"/>
      <c r="H1273" s="80"/>
      <c r="I1273" s="80"/>
      <c r="J1273" s="80"/>
      <c r="K1273" s="80"/>
      <c r="L1273" s="80"/>
      <c r="M1273" s="80"/>
      <c r="N1273" s="80"/>
      <c r="O1273" s="80"/>
      <c r="P1273" s="80"/>
      <c r="Q1273" s="80"/>
      <c r="R1273" s="80"/>
      <c r="S1273" s="80"/>
      <c r="T1273" s="80"/>
      <c r="U1273" s="80"/>
      <c r="V1273" s="80"/>
      <c r="W1273" s="80"/>
      <c r="X1273" s="80"/>
      <c r="Y1273" s="80"/>
      <c r="Z1273" s="80"/>
      <c r="AA1273" s="80"/>
      <c r="AB1273" s="80"/>
      <c r="AC1273" s="80"/>
      <c r="AD1273" s="80"/>
      <c r="AE1273" s="80"/>
      <c r="AF1273" s="80"/>
      <c r="AG1273" s="80"/>
      <c r="AH1273" s="80"/>
      <c r="AI1273" s="80"/>
      <c r="AJ1273" s="80"/>
      <c r="AK1273" s="80"/>
      <c r="AL1273" s="80"/>
      <c r="AM1273" s="80"/>
      <c r="AN1273" s="80"/>
      <c r="AO1273" s="80"/>
      <c r="AP1273" s="80"/>
      <c r="AQ1273" s="80"/>
      <c r="AR1273" s="80"/>
      <c r="AS1273" s="80"/>
      <c r="AT1273" s="80"/>
      <c r="AU1273" s="80"/>
      <c r="AV1273" s="80"/>
    </row>
    <row r="1274" spans="1:48" ht="12" customHeight="1" x14ac:dyDescent="0.25">
      <c r="A1274" s="80"/>
      <c r="B1274" s="80"/>
      <c r="C1274" s="80"/>
      <c r="D1274" s="80"/>
      <c r="E1274" s="80"/>
      <c r="F1274" s="80"/>
      <c r="G1274" s="80"/>
      <c r="H1274" s="80"/>
      <c r="I1274" s="80"/>
      <c r="J1274" s="80"/>
      <c r="K1274" s="80"/>
      <c r="L1274" s="80"/>
      <c r="M1274" s="80"/>
      <c r="N1274" s="80"/>
      <c r="O1274" s="80"/>
      <c r="P1274" s="80"/>
      <c r="Q1274" s="80"/>
      <c r="R1274" s="80"/>
      <c r="S1274" s="80"/>
      <c r="T1274" s="80"/>
      <c r="U1274" s="80"/>
      <c r="V1274" s="80"/>
      <c r="W1274" s="80"/>
      <c r="X1274" s="80"/>
      <c r="Y1274" s="80"/>
      <c r="Z1274" s="80"/>
      <c r="AA1274" s="80"/>
      <c r="AB1274" s="80"/>
      <c r="AC1274" s="80"/>
      <c r="AD1274" s="80"/>
      <c r="AE1274" s="80"/>
      <c r="AF1274" s="80"/>
      <c r="AG1274" s="80"/>
      <c r="AH1274" s="80"/>
      <c r="AI1274" s="80"/>
      <c r="AJ1274" s="80"/>
      <c r="AK1274" s="80"/>
      <c r="AL1274" s="80"/>
      <c r="AM1274" s="80"/>
      <c r="AN1274" s="80"/>
      <c r="AO1274" s="80"/>
      <c r="AP1274" s="80"/>
      <c r="AQ1274" s="80"/>
      <c r="AR1274" s="80"/>
      <c r="AS1274" s="80"/>
      <c r="AT1274" s="80"/>
      <c r="AU1274" s="80"/>
      <c r="AV1274" s="80"/>
    </row>
    <row r="1275" spans="1:48" ht="12" customHeight="1" x14ac:dyDescent="0.25">
      <c r="A1275" s="80"/>
      <c r="B1275" s="80"/>
      <c r="C1275" s="80"/>
      <c r="D1275" s="80"/>
      <c r="E1275" s="80"/>
      <c r="F1275" s="80"/>
      <c r="G1275" s="80"/>
      <c r="H1275" s="80"/>
      <c r="I1275" s="80"/>
      <c r="J1275" s="80"/>
      <c r="K1275" s="80"/>
      <c r="L1275" s="80"/>
      <c r="M1275" s="80"/>
      <c r="N1275" s="80"/>
      <c r="O1275" s="80"/>
      <c r="P1275" s="80"/>
      <c r="Q1275" s="80"/>
      <c r="R1275" s="80"/>
      <c r="S1275" s="80"/>
      <c r="T1275" s="80"/>
      <c r="U1275" s="80"/>
      <c r="V1275" s="80"/>
      <c r="W1275" s="80"/>
      <c r="X1275" s="80"/>
      <c r="Y1275" s="80"/>
      <c r="Z1275" s="80"/>
      <c r="AA1275" s="80"/>
      <c r="AB1275" s="80"/>
      <c r="AC1275" s="80"/>
      <c r="AD1275" s="80"/>
      <c r="AE1275" s="80"/>
      <c r="AF1275" s="80"/>
      <c r="AG1275" s="80"/>
      <c r="AH1275" s="80"/>
      <c r="AI1275" s="80"/>
      <c r="AJ1275" s="80"/>
      <c r="AK1275" s="80"/>
      <c r="AL1275" s="80"/>
      <c r="AM1275" s="80"/>
      <c r="AN1275" s="80"/>
      <c r="AO1275" s="80"/>
      <c r="AP1275" s="80"/>
      <c r="AQ1275" s="80"/>
      <c r="AR1275" s="80"/>
      <c r="AS1275" s="80"/>
      <c r="AT1275" s="80"/>
      <c r="AU1275" s="80"/>
      <c r="AV1275" s="80"/>
    </row>
    <row r="1276" spans="1:48" ht="12" customHeight="1" x14ac:dyDescent="0.25">
      <c r="A1276" s="80"/>
      <c r="B1276" s="80"/>
      <c r="C1276" s="80"/>
      <c r="D1276" s="80"/>
      <c r="E1276" s="80"/>
      <c r="F1276" s="80"/>
      <c r="G1276" s="80"/>
      <c r="H1276" s="80"/>
      <c r="I1276" s="80"/>
      <c r="J1276" s="80"/>
      <c r="K1276" s="80"/>
      <c r="L1276" s="80"/>
      <c r="M1276" s="80"/>
      <c r="N1276" s="80"/>
      <c r="O1276" s="80"/>
      <c r="P1276" s="80"/>
      <c r="Q1276" s="80"/>
      <c r="R1276" s="80"/>
      <c r="S1276" s="80"/>
      <c r="T1276" s="80"/>
      <c r="U1276" s="80"/>
      <c r="V1276" s="80"/>
      <c r="W1276" s="80"/>
      <c r="X1276" s="80"/>
      <c r="Y1276" s="80"/>
      <c r="Z1276" s="80"/>
      <c r="AA1276" s="80"/>
      <c r="AB1276" s="80"/>
      <c r="AC1276" s="80"/>
      <c r="AD1276" s="80"/>
      <c r="AE1276" s="80"/>
      <c r="AF1276" s="80"/>
      <c r="AG1276" s="80"/>
      <c r="AH1276" s="80"/>
      <c r="AI1276" s="80"/>
      <c r="AJ1276" s="80"/>
      <c r="AK1276" s="80"/>
      <c r="AL1276" s="80"/>
      <c r="AM1276" s="80"/>
      <c r="AN1276" s="80"/>
      <c r="AO1276" s="80"/>
      <c r="AP1276" s="80"/>
      <c r="AQ1276" s="80"/>
      <c r="AR1276" s="80"/>
      <c r="AS1276" s="80"/>
      <c r="AT1276" s="80"/>
      <c r="AU1276" s="80"/>
      <c r="AV1276" s="80"/>
    </row>
    <row r="1277" spans="1:48" ht="12" customHeight="1" x14ac:dyDescent="0.25">
      <c r="A1277" s="80"/>
      <c r="B1277" s="80"/>
      <c r="C1277" s="80"/>
      <c r="D1277" s="80"/>
      <c r="E1277" s="80"/>
      <c r="F1277" s="80"/>
      <c r="G1277" s="80"/>
      <c r="H1277" s="80"/>
      <c r="I1277" s="80"/>
      <c r="J1277" s="80"/>
      <c r="K1277" s="80"/>
      <c r="L1277" s="80"/>
      <c r="M1277" s="80"/>
      <c r="N1277" s="80"/>
      <c r="O1277" s="80"/>
      <c r="P1277" s="80"/>
      <c r="Q1277" s="80"/>
      <c r="R1277" s="80"/>
      <c r="S1277" s="80"/>
      <c r="T1277" s="80"/>
      <c r="U1277" s="80"/>
      <c r="V1277" s="80"/>
      <c r="W1277" s="80"/>
      <c r="X1277" s="80"/>
      <c r="Y1277" s="80"/>
      <c r="Z1277" s="80"/>
      <c r="AA1277" s="80"/>
      <c r="AB1277" s="80"/>
      <c r="AC1277" s="80"/>
      <c r="AD1277" s="80"/>
      <c r="AE1277" s="80"/>
      <c r="AF1277" s="80"/>
      <c r="AG1277" s="80"/>
      <c r="AH1277" s="80"/>
      <c r="AI1277" s="80"/>
      <c r="AJ1277" s="80"/>
      <c r="AK1277" s="80"/>
      <c r="AL1277" s="80"/>
      <c r="AM1277" s="80"/>
      <c r="AN1277" s="80"/>
      <c r="AO1277" s="80"/>
      <c r="AP1277" s="80"/>
      <c r="AQ1277" s="80"/>
      <c r="AR1277" s="80"/>
      <c r="AS1277" s="80"/>
      <c r="AT1277" s="80"/>
      <c r="AU1277" s="80"/>
      <c r="AV1277" s="80"/>
    </row>
    <row r="1278" spans="1:48" ht="12" customHeight="1" x14ac:dyDescent="0.25">
      <c r="A1278" s="80"/>
      <c r="B1278" s="80"/>
      <c r="C1278" s="80"/>
      <c r="D1278" s="80"/>
      <c r="E1278" s="80"/>
      <c r="F1278" s="80"/>
      <c r="G1278" s="80"/>
      <c r="H1278" s="80"/>
      <c r="I1278" s="80"/>
      <c r="J1278" s="80"/>
      <c r="K1278" s="80"/>
      <c r="L1278" s="80"/>
      <c r="M1278" s="80"/>
      <c r="N1278" s="80"/>
      <c r="O1278" s="80"/>
      <c r="P1278" s="80"/>
      <c r="Q1278" s="80"/>
      <c r="R1278" s="80"/>
      <c r="S1278" s="80"/>
      <c r="T1278" s="80"/>
      <c r="U1278" s="80"/>
      <c r="V1278" s="80"/>
      <c r="W1278" s="80"/>
      <c r="X1278" s="80"/>
      <c r="Y1278" s="80"/>
      <c r="Z1278" s="80"/>
      <c r="AA1278" s="80"/>
      <c r="AB1278" s="80"/>
      <c r="AC1278" s="80"/>
      <c r="AD1278" s="80"/>
      <c r="AE1278" s="80"/>
      <c r="AF1278" s="80"/>
      <c r="AG1278" s="80"/>
      <c r="AH1278" s="80"/>
      <c r="AI1278" s="80"/>
      <c r="AJ1278" s="80"/>
      <c r="AK1278" s="80"/>
      <c r="AL1278" s="80"/>
      <c r="AM1278" s="80"/>
      <c r="AN1278" s="80"/>
      <c r="AO1278" s="80"/>
      <c r="AP1278" s="80"/>
      <c r="AQ1278" s="80"/>
      <c r="AR1278" s="80"/>
      <c r="AS1278" s="80"/>
      <c r="AT1278" s="80"/>
      <c r="AU1278" s="80"/>
      <c r="AV1278" s="80"/>
    </row>
    <row r="1279" spans="1:48" ht="12" customHeight="1" x14ac:dyDescent="0.25">
      <c r="A1279" s="80"/>
      <c r="B1279" s="80"/>
      <c r="C1279" s="80"/>
      <c r="D1279" s="80"/>
      <c r="E1279" s="80"/>
      <c r="F1279" s="80"/>
      <c r="G1279" s="80"/>
      <c r="H1279" s="80"/>
      <c r="I1279" s="80"/>
      <c r="J1279" s="80"/>
      <c r="K1279" s="80"/>
      <c r="L1279" s="80"/>
      <c r="M1279" s="80"/>
      <c r="N1279" s="80"/>
      <c r="O1279" s="80"/>
      <c r="P1279" s="80"/>
      <c r="Q1279" s="80"/>
      <c r="R1279" s="80"/>
      <c r="S1279" s="80"/>
      <c r="T1279" s="80"/>
      <c r="U1279" s="80"/>
      <c r="V1279" s="80"/>
      <c r="W1279" s="80"/>
      <c r="X1279" s="80"/>
      <c r="Y1279" s="80"/>
      <c r="Z1279" s="80"/>
      <c r="AA1279" s="80"/>
      <c r="AB1279" s="80"/>
      <c r="AC1279" s="80"/>
      <c r="AD1279" s="80"/>
      <c r="AE1279" s="80"/>
      <c r="AF1279" s="80"/>
      <c r="AG1279" s="80"/>
      <c r="AH1279" s="80"/>
      <c r="AI1279" s="80"/>
      <c r="AJ1279" s="80"/>
      <c r="AK1279" s="80"/>
      <c r="AL1279" s="80"/>
      <c r="AM1279" s="80"/>
      <c r="AN1279" s="80"/>
      <c r="AO1279" s="80"/>
      <c r="AP1279" s="80"/>
      <c r="AQ1279" s="80"/>
      <c r="AR1279" s="80"/>
      <c r="AS1279" s="80"/>
      <c r="AT1279" s="80"/>
      <c r="AU1279" s="80"/>
      <c r="AV1279" s="80"/>
    </row>
    <row r="1280" spans="1:48" ht="12" customHeight="1" x14ac:dyDescent="0.25">
      <c r="A1280" s="80"/>
      <c r="B1280" s="80"/>
      <c r="C1280" s="80"/>
      <c r="D1280" s="80"/>
      <c r="E1280" s="80"/>
      <c r="F1280" s="80"/>
      <c r="G1280" s="80"/>
      <c r="H1280" s="80"/>
      <c r="I1280" s="80"/>
      <c r="J1280" s="80"/>
      <c r="K1280" s="80"/>
      <c r="L1280" s="80"/>
      <c r="M1280" s="80"/>
      <c r="N1280" s="80"/>
      <c r="O1280" s="80"/>
      <c r="P1280" s="80"/>
      <c r="Q1280" s="80"/>
      <c r="R1280" s="80"/>
      <c r="S1280" s="80"/>
      <c r="T1280" s="80"/>
      <c r="U1280" s="80"/>
      <c r="V1280" s="80"/>
      <c r="W1280" s="80"/>
      <c r="X1280" s="80"/>
      <c r="Y1280" s="80"/>
      <c r="Z1280" s="80"/>
      <c r="AA1280" s="80"/>
      <c r="AB1280" s="80"/>
      <c r="AC1280" s="80"/>
      <c r="AD1280" s="80"/>
      <c r="AE1280" s="80"/>
      <c r="AF1280" s="80"/>
      <c r="AG1280" s="80"/>
      <c r="AH1280" s="80"/>
      <c r="AI1280" s="80"/>
      <c r="AJ1280" s="80"/>
      <c r="AK1280" s="80"/>
      <c r="AL1280" s="80"/>
      <c r="AM1280" s="80"/>
      <c r="AN1280" s="80"/>
      <c r="AO1280" s="80"/>
      <c r="AP1280" s="80"/>
      <c r="AQ1280" s="80"/>
      <c r="AR1280" s="80"/>
      <c r="AS1280" s="80"/>
      <c r="AT1280" s="80"/>
      <c r="AU1280" s="80"/>
      <c r="AV1280" s="80"/>
    </row>
    <row r="1281" spans="1:48" ht="12" customHeight="1" x14ac:dyDescent="0.25">
      <c r="A1281" s="80"/>
      <c r="B1281" s="80"/>
      <c r="C1281" s="80"/>
      <c r="D1281" s="80"/>
      <c r="E1281" s="80"/>
      <c r="F1281" s="80"/>
      <c r="G1281" s="80"/>
      <c r="H1281" s="80"/>
      <c r="I1281" s="80"/>
      <c r="J1281" s="80"/>
      <c r="K1281" s="80"/>
      <c r="L1281" s="80"/>
      <c r="M1281" s="80"/>
      <c r="N1281" s="80"/>
      <c r="O1281" s="80"/>
      <c r="P1281" s="80"/>
      <c r="Q1281" s="80"/>
      <c r="R1281" s="80"/>
      <c r="S1281" s="80"/>
      <c r="T1281" s="80"/>
      <c r="U1281" s="80"/>
      <c r="V1281" s="80"/>
      <c r="W1281" s="80"/>
      <c r="X1281" s="80"/>
      <c r="Y1281" s="80"/>
      <c r="Z1281" s="80"/>
      <c r="AA1281" s="80"/>
      <c r="AB1281" s="80"/>
      <c r="AC1281" s="80"/>
      <c r="AD1281" s="80"/>
      <c r="AE1281" s="80"/>
      <c r="AF1281" s="80"/>
      <c r="AG1281" s="80"/>
      <c r="AH1281" s="80"/>
      <c r="AI1281" s="80"/>
      <c r="AJ1281" s="80"/>
      <c r="AK1281" s="80"/>
      <c r="AL1281" s="80"/>
      <c r="AM1281" s="80"/>
      <c r="AN1281" s="80"/>
      <c r="AO1281" s="80"/>
      <c r="AP1281" s="80"/>
      <c r="AQ1281" s="80"/>
      <c r="AR1281" s="80"/>
      <c r="AS1281" s="80"/>
      <c r="AT1281" s="80"/>
      <c r="AU1281" s="80"/>
      <c r="AV1281" s="80"/>
    </row>
    <row r="1282" spans="1:48" ht="12" customHeight="1" x14ac:dyDescent="0.25">
      <c r="A1282" s="80"/>
      <c r="B1282" s="80"/>
      <c r="C1282" s="80"/>
      <c r="D1282" s="80"/>
      <c r="E1282" s="80"/>
      <c r="F1282" s="80"/>
      <c r="G1282" s="80"/>
      <c r="H1282" s="80"/>
      <c r="I1282" s="80"/>
      <c r="J1282" s="80"/>
      <c r="K1282" s="80"/>
      <c r="L1282" s="80"/>
      <c r="M1282" s="80"/>
      <c r="N1282" s="80"/>
      <c r="O1282" s="80"/>
      <c r="P1282" s="80"/>
      <c r="Q1282" s="80"/>
      <c r="R1282" s="80"/>
      <c r="S1282" s="80"/>
      <c r="T1282" s="80"/>
      <c r="U1282" s="80"/>
      <c r="V1282" s="80"/>
      <c r="W1282" s="80"/>
      <c r="X1282" s="80"/>
      <c r="Y1282" s="80"/>
      <c r="Z1282" s="80"/>
      <c r="AA1282" s="80"/>
      <c r="AB1282" s="80"/>
      <c r="AC1282" s="80"/>
      <c r="AD1282" s="80"/>
      <c r="AE1282" s="80"/>
      <c r="AF1282" s="80"/>
      <c r="AG1282" s="80"/>
      <c r="AH1282" s="80"/>
      <c r="AI1282" s="80"/>
      <c r="AJ1282" s="80"/>
      <c r="AK1282" s="80"/>
      <c r="AL1282" s="80"/>
      <c r="AM1282" s="80"/>
      <c r="AN1282" s="80"/>
      <c r="AO1282" s="80"/>
      <c r="AP1282" s="80"/>
      <c r="AQ1282" s="80"/>
      <c r="AR1282" s="80"/>
      <c r="AS1282" s="80"/>
      <c r="AT1282" s="80"/>
      <c r="AU1282" s="80"/>
      <c r="AV1282" s="80"/>
    </row>
    <row r="1283" spans="1:48" ht="12" customHeight="1" x14ac:dyDescent="0.25">
      <c r="A1283" s="80"/>
      <c r="B1283" s="80"/>
      <c r="C1283" s="80"/>
      <c r="D1283" s="80"/>
      <c r="E1283" s="80"/>
      <c r="F1283" s="80"/>
      <c r="G1283" s="80"/>
      <c r="H1283" s="80"/>
      <c r="I1283" s="80"/>
      <c r="J1283" s="80"/>
      <c r="K1283" s="80"/>
      <c r="L1283" s="80"/>
      <c r="M1283" s="80"/>
      <c r="N1283" s="80"/>
      <c r="O1283" s="80"/>
      <c r="P1283" s="80"/>
      <c r="Q1283" s="80"/>
      <c r="R1283" s="80"/>
      <c r="S1283" s="80"/>
      <c r="T1283" s="80"/>
      <c r="U1283" s="80"/>
      <c r="V1283" s="80"/>
      <c r="W1283" s="80"/>
      <c r="X1283" s="80"/>
      <c r="Y1283" s="80"/>
      <c r="Z1283" s="80"/>
      <c r="AA1283" s="80"/>
      <c r="AB1283" s="80"/>
      <c r="AC1283" s="80"/>
      <c r="AD1283" s="80"/>
      <c r="AE1283" s="80"/>
      <c r="AF1283" s="80"/>
      <c r="AG1283" s="80"/>
      <c r="AH1283" s="80"/>
      <c r="AI1283" s="80"/>
      <c r="AJ1283" s="80"/>
      <c r="AK1283" s="80"/>
      <c r="AL1283" s="80"/>
      <c r="AM1283" s="80"/>
      <c r="AN1283" s="80"/>
      <c r="AO1283" s="80"/>
      <c r="AP1283" s="80"/>
      <c r="AQ1283" s="80"/>
      <c r="AR1283" s="80"/>
      <c r="AS1283" s="80"/>
      <c r="AT1283" s="80"/>
      <c r="AU1283" s="80"/>
      <c r="AV1283" s="80"/>
    </row>
    <row r="1284" spans="1:48" ht="12" customHeight="1" x14ac:dyDescent="0.25">
      <c r="A1284" s="80"/>
      <c r="B1284" s="80"/>
      <c r="C1284" s="80"/>
      <c r="D1284" s="80"/>
      <c r="E1284" s="80"/>
      <c r="F1284" s="80"/>
      <c r="G1284" s="80"/>
      <c r="H1284" s="80"/>
      <c r="I1284" s="80"/>
      <c r="J1284" s="80"/>
      <c r="K1284" s="80"/>
      <c r="L1284" s="80"/>
      <c r="M1284" s="80"/>
      <c r="N1284" s="80"/>
      <c r="O1284" s="80"/>
      <c r="P1284" s="80"/>
      <c r="Q1284" s="80"/>
      <c r="R1284" s="80"/>
      <c r="S1284" s="80"/>
      <c r="T1284" s="80"/>
      <c r="U1284" s="80"/>
      <c r="V1284" s="80"/>
      <c r="W1284" s="80"/>
      <c r="X1284" s="80"/>
      <c r="Y1284" s="80"/>
      <c r="Z1284" s="80"/>
      <c r="AA1284" s="80"/>
      <c r="AB1284" s="80"/>
      <c r="AC1284" s="80"/>
      <c r="AD1284" s="80"/>
      <c r="AE1284" s="80"/>
      <c r="AF1284" s="80"/>
      <c r="AG1284" s="80"/>
      <c r="AH1284" s="80"/>
      <c r="AI1284" s="80"/>
      <c r="AJ1284" s="80"/>
      <c r="AK1284" s="80"/>
      <c r="AL1284" s="80"/>
      <c r="AM1284" s="80"/>
      <c r="AN1284" s="80"/>
      <c r="AO1284" s="80"/>
      <c r="AP1284" s="80"/>
      <c r="AQ1284" s="80"/>
      <c r="AR1284" s="80"/>
      <c r="AS1284" s="80"/>
      <c r="AT1284" s="80"/>
      <c r="AU1284" s="80"/>
      <c r="AV1284" s="80"/>
    </row>
    <row r="1285" spans="1:48" ht="12" customHeight="1" x14ac:dyDescent="0.25">
      <c r="A1285" s="80"/>
      <c r="B1285" s="80"/>
      <c r="C1285" s="80"/>
      <c r="D1285" s="80"/>
      <c r="E1285" s="80"/>
      <c r="F1285" s="80"/>
      <c r="G1285" s="80"/>
      <c r="H1285" s="80"/>
      <c r="I1285" s="80"/>
      <c r="J1285" s="80"/>
      <c r="K1285" s="80"/>
      <c r="L1285" s="80"/>
      <c r="M1285" s="80"/>
      <c r="N1285" s="80"/>
      <c r="O1285" s="80"/>
      <c r="P1285" s="80"/>
      <c r="Q1285" s="80"/>
      <c r="R1285" s="80"/>
      <c r="S1285" s="80"/>
      <c r="T1285" s="80"/>
      <c r="U1285" s="80"/>
      <c r="V1285" s="80"/>
      <c r="W1285" s="80"/>
      <c r="X1285" s="80"/>
      <c r="Y1285" s="80"/>
      <c r="Z1285" s="80"/>
      <c r="AA1285" s="80"/>
      <c r="AB1285" s="80"/>
      <c r="AC1285" s="80"/>
      <c r="AD1285" s="80"/>
      <c r="AE1285" s="80"/>
      <c r="AF1285" s="80"/>
      <c r="AG1285" s="80"/>
      <c r="AH1285" s="80"/>
      <c r="AI1285" s="80"/>
      <c r="AJ1285" s="80"/>
      <c r="AK1285" s="80"/>
      <c r="AL1285" s="80"/>
      <c r="AM1285" s="80"/>
      <c r="AN1285" s="80"/>
      <c r="AO1285" s="80"/>
      <c r="AP1285" s="80"/>
      <c r="AQ1285" s="80"/>
      <c r="AR1285" s="80"/>
      <c r="AS1285" s="80"/>
      <c r="AT1285" s="80"/>
      <c r="AU1285" s="80"/>
      <c r="AV1285" s="80"/>
    </row>
    <row r="1286" spans="1:48" ht="12" customHeight="1" x14ac:dyDescent="0.25">
      <c r="A1286" s="80"/>
      <c r="B1286" s="80"/>
      <c r="C1286" s="80"/>
      <c r="D1286" s="80"/>
      <c r="E1286" s="80"/>
      <c r="F1286" s="80"/>
      <c r="G1286" s="80"/>
      <c r="H1286" s="80"/>
      <c r="I1286" s="80"/>
      <c r="J1286" s="80"/>
      <c r="K1286" s="80"/>
      <c r="L1286" s="80"/>
      <c r="M1286" s="80"/>
      <c r="N1286" s="80"/>
      <c r="O1286" s="80"/>
      <c r="P1286" s="80"/>
      <c r="Q1286" s="80"/>
      <c r="R1286" s="80"/>
      <c r="S1286" s="80"/>
      <c r="T1286" s="80"/>
      <c r="U1286" s="80"/>
      <c r="V1286" s="80"/>
      <c r="W1286" s="80"/>
      <c r="X1286" s="80"/>
      <c r="Y1286" s="80"/>
      <c r="Z1286" s="80"/>
      <c r="AA1286" s="80"/>
      <c r="AB1286" s="80"/>
      <c r="AC1286" s="80"/>
      <c r="AD1286" s="80"/>
      <c r="AE1286" s="80"/>
      <c r="AF1286" s="80"/>
      <c r="AG1286" s="80"/>
      <c r="AH1286" s="80"/>
      <c r="AI1286" s="80"/>
      <c r="AJ1286" s="80"/>
      <c r="AK1286" s="80"/>
      <c r="AL1286" s="80"/>
      <c r="AM1286" s="80"/>
      <c r="AN1286" s="80"/>
      <c r="AO1286" s="80"/>
      <c r="AP1286" s="80"/>
      <c r="AQ1286" s="80"/>
      <c r="AR1286" s="80"/>
      <c r="AS1286" s="80"/>
      <c r="AT1286" s="80"/>
      <c r="AU1286" s="80"/>
      <c r="AV1286" s="80"/>
    </row>
    <row r="1287" spans="1:48" ht="12" customHeight="1" x14ac:dyDescent="0.25">
      <c r="A1287" s="80"/>
      <c r="B1287" s="80"/>
      <c r="C1287" s="80"/>
      <c r="D1287" s="80"/>
      <c r="E1287" s="80"/>
      <c r="F1287" s="80"/>
      <c r="G1287" s="80"/>
      <c r="H1287" s="80"/>
      <c r="I1287" s="80"/>
      <c r="J1287" s="80"/>
      <c r="K1287" s="80"/>
      <c r="L1287" s="80"/>
      <c r="M1287" s="80"/>
      <c r="N1287" s="80"/>
      <c r="O1287" s="80"/>
      <c r="P1287" s="80"/>
      <c r="Q1287" s="80"/>
      <c r="R1287" s="80"/>
      <c r="S1287" s="80"/>
      <c r="T1287" s="80"/>
      <c r="U1287" s="80"/>
      <c r="V1287" s="80"/>
      <c r="W1287" s="80"/>
      <c r="X1287" s="80"/>
      <c r="Y1287" s="80"/>
      <c r="Z1287" s="80"/>
      <c r="AA1287" s="80"/>
      <c r="AB1287" s="80"/>
      <c r="AC1287" s="80"/>
      <c r="AD1287" s="80"/>
      <c r="AE1287" s="80"/>
      <c r="AF1287" s="80"/>
      <c r="AG1287" s="80"/>
      <c r="AH1287" s="80"/>
      <c r="AI1287" s="80"/>
      <c r="AJ1287" s="80"/>
      <c r="AK1287" s="80"/>
      <c r="AL1287" s="80"/>
      <c r="AM1287" s="80"/>
      <c r="AN1287" s="80"/>
      <c r="AO1287" s="80"/>
      <c r="AP1287" s="80"/>
      <c r="AQ1287" s="80"/>
      <c r="AR1287" s="80"/>
      <c r="AS1287" s="80"/>
      <c r="AT1287" s="80"/>
      <c r="AU1287" s="80"/>
      <c r="AV1287" s="80"/>
    </row>
    <row r="1288" spans="1:48" ht="12" customHeight="1" x14ac:dyDescent="0.25">
      <c r="A1288" s="80"/>
      <c r="B1288" s="80"/>
      <c r="C1288" s="80"/>
      <c r="D1288" s="80"/>
      <c r="E1288" s="80"/>
      <c r="F1288" s="80"/>
      <c r="G1288" s="80"/>
      <c r="H1288" s="80"/>
      <c r="I1288" s="80"/>
      <c r="J1288" s="80"/>
      <c r="K1288" s="80"/>
      <c r="L1288" s="80"/>
      <c r="M1288" s="80"/>
      <c r="N1288" s="80"/>
      <c r="O1288" s="80"/>
      <c r="P1288" s="80"/>
      <c r="Q1288" s="80"/>
      <c r="R1288" s="80"/>
      <c r="S1288" s="80"/>
      <c r="T1288" s="80"/>
      <c r="U1288" s="80"/>
      <c r="V1288" s="80"/>
      <c r="W1288" s="80"/>
      <c r="X1288" s="80"/>
      <c r="Y1288" s="80"/>
      <c r="Z1288" s="80"/>
      <c r="AA1288" s="80"/>
      <c r="AB1288" s="80"/>
      <c r="AC1288" s="80"/>
      <c r="AD1288" s="80"/>
      <c r="AE1288" s="80"/>
      <c r="AF1288" s="80"/>
      <c r="AG1288" s="80"/>
      <c r="AH1288" s="80"/>
      <c r="AI1288" s="80"/>
      <c r="AJ1288" s="80"/>
      <c r="AK1288" s="80"/>
      <c r="AL1288" s="80"/>
      <c r="AM1288" s="80"/>
      <c r="AN1288" s="80"/>
      <c r="AO1288" s="80"/>
      <c r="AP1288" s="80"/>
      <c r="AQ1288" s="80"/>
      <c r="AR1288" s="80"/>
      <c r="AS1288" s="80"/>
      <c r="AT1288" s="80"/>
      <c r="AU1288" s="80"/>
      <c r="AV1288" s="80"/>
    </row>
    <row r="1289" spans="1:48" ht="12" customHeight="1" x14ac:dyDescent="0.25">
      <c r="A1289" s="80"/>
      <c r="B1289" s="80"/>
      <c r="C1289" s="80"/>
      <c r="D1289" s="80"/>
      <c r="E1289" s="80"/>
      <c r="F1289" s="80"/>
      <c r="G1289" s="80"/>
      <c r="H1289" s="80"/>
      <c r="I1289" s="80"/>
      <c r="J1289" s="80"/>
      <c r="K1289" s="80"/>
      <c r="L1289" s="80"/>
      <c r="M1289" s="80"/>
      <c r="N1289" s="80"/>
      <c r="O1289" s="80"/>
      <c r="P1289" s="80"/>
      <c r="Q1289" s="80"/>
      <c r="R1289" s="80"/>
      <c r="S1289" s="80"/>
      <c r="T1289" s="80"/>
      <c r="U1289" s="80"/>
      <c r="V1289" s="80"/>
      <c r="W1289" s="80"/>
      <c r="X1289" s="80"/>
      <c r="Y1289" s="80"/>
      <c r="Z1289" s="80"/>
      <c r="AA1289" s="80"/>
      <c r="AB1289" s="80"/>
      <c r="AC1289" s="80"/>
      <c r="AD1289" s="80"/>
      <c r="AE1289" s="80"/>
      <c r="AF1289" s="80"/>
      <c r="AG1289" s="80"/>
      <c r="AH1289" s="80"/>
      <c r="AI1289" s="80"/>
      <c r="AJ1289" s="80"/>
      <c r="AK1289" s="80"/>
      <c r="AL1289" s="80"/>
      <c r="AM1289" s="80"/>
      <c r="AN1289" s="80"/>
      <c r="AO1289" s="80"/>
      <c r="AP1289" s="80"/>
      <c r="AQ1289" s="80"/>
      <c r="AR1289" s="80"/>
      <c r="AS1289" s="80"/>
      <c r="AT1289" s="80"/>
      <c r="AU1289" s="80"/>
      <c r="AV1289" s="80"/>
    </row>
    <row r="1290" spans="1:48" ht="12" customHeight="1" x14ac:dyDescent="0.25">
      <c r="A1290" s="80"/>
      <c r="B1290" s="80"/>
      <c r="C1290" s="80"/>
      <c r="D1290" s="80"/>
      <c r="E1290" s="80"/>
      <c r="F1290" s="80"/>
      <c r="G1290" s="80"/>
      <c r="H1290" s="80"/>
      <c r="I1290" s="80"/>
      <c r="J1290" s="80"/>
      <c r="K1290" s="80"/>
      <c r="L1290" s="80"/>
      <c r="M1290" s="80"/>
      <c r="N1290" s="80"/>
      <c r="O1290" s="80"/>
      <c r="P1290" s="80"/>
      <c r="Q1290" s="80"/>
      <c r="R1290" s="80"/>
      <c r="S1290" s="80"/>
      <c r="T1290" s="80"/>
      <c r="U1290" s="80"/>
      <c r="V1290" s="80"/>
      <c r="W1290" s="80"/>
      <c r="X1290" s="80"/>
      <c r="Y1290" s="80"/>
      <c r="Z1290" s="80"/>
      <c r="AA1290" s="80"/>
      <c r="AB1290" s="80"/>
      <c r="AC1290" s="80"/>
      <c r="AD1290" s="80"/>
      <c r="AE1290" s="80"/>
      <c r="AF1290" s="80"/>
      <c r="AG1290" s="80"/>
      <c r="AH1290" s="80"/>
      <c r="AI1290" s="80"/>
      <c r="AJ1290" s="80"/>
      <c r="AK1290" s="80"/>
      <c r="AL1290" s="80"/>
      <c r="AM1290" s="80"/>
      <c r="AN1290" s="80"/>
      <c r="AO1290" s="80"/>
      <c r="AP1290" s="80"/>
      <c r="AQ1290" s="80"/>
      <c r="AR1290" s="80"/>
      <c r="AS1290" s="80"/>
      <c r="AT1290" s="80"/>
      <c r="AU1290" s="80"/>
      <c r="AV1290" s="80"/>
    </row>
    <row r="1291" spans="1:48" ht="12" customHeight="1" x14ac:dyDescent="0.25">
      <c r="A1291" s="80"/>
      <c r="B1291" s="80"/>
      <c r="C1291" s="80"/>
      <c r="D1291" s="80"/>
      <c r="E1291" s="80"/>
      <c r="F1291" s="80"/>
      <c r="G1291" s="80"/>
      <c r="H1291" s="80"/>
      <c r="I1291" s="80"/>
      <c r="J1291" s="80"/>
      <c r="K1291" s="80"/>
      <c r="L1291" s="80"/>
      <c r="M1291" s="80"/>
      <c r="N1291" s="80"/>
      <c r="O1291" s="80"/>
      <c r="P1291" s="80"/>
      <c r="Q1291" s="80"/>
      <c r="R1291" s="80"/>
      <c r="S1291" s="80"/>
      <c r="T1291" s="80"/>
      <c r="U1291" s="80"/>
      <c r="V1291" s="80"/>
      <c r="W1291" s="80"/>
      <c r="X1291" s="80"/>
      <c r="Y1291" s="80"/>
      <c r="Z1291" s="80"/>
      <c r="AA1291" s="80"/>
      <c r="AB1291" s="80"/>
      <c r="AC1291" s="80"/>
      <c r="AD1291" s="80"/>
      <c r="AE1291" s="80"/>
      <c r="AF1291" s="80"/>
      <c r="AG1291" s="80"/>
      <c r="AH1291" s="80"/>
      <c r="AI1291" s="80"/>
      <c r="AJ1291" s="80"/>
      <c r="AK1291" s="80"/>
      <c r="AL1291" s="80"/>
      <c r="AM1291" s="80"/>
      <c r="AN1291" s="80"/>
      <c r="AO1291" s="80"/>
      <c r="AP1291" s="80"/>
      <c r="AQ1291" s="80"/>
      <c r="AR1291" s="80"/>
      <c r="AS1291" s="80"/>
      <c r="AT1291" s="80"/>
      <c r="AU1291" s="80"/>
      <c r="AV1291" s="80"/>
    </row>
    <row r="1292" spans="1:48" ht="12" customHeight="1" x14ac:dyDescent="0.25">
      <c r="A1292" s="80"/>
      <c r="B1292" s="80"/>
      <c r="C1292" s="80"/>
      <c r="D1292" s="80"/>
      <c r="E1292" s="80"/>
      <c r="F1292" s="80"/>
      <c r="G1292" s="80"/>
      <c r="H1292" s="80"/>
      <c r="I1292" s="80"/>
      <c r="J1292" s="80"/>
      <c r="K1292" s="80"/>
      <c r="L1292" s="80"/>
      <c r="M1292" s="80"/>
      <c r="N1292" s="80"/>
      <c r="O1292" s="80"/>
      <c r="P1292" s="80"/>
      <c r="Q1292" s="80"/>
      <c r="R1292" s="80"/>
      <c r="S1292" s="80"/>
      <c r="T1292" s="80"/>
      <c r="U1292" s="80"/>
      <c r="V1292" s="80"/>
      <c r="W1292" s="80"/>
      <c r="X1292" s="80"/>
      <c r="Y1292" s="80"/>
      <c r="Z1292" s="80"/>
      <c r="AA1292" s="80"/>
      <c r="AB1292" s="80"/>
      <c r="AC1292" s="80"/>
      <c r="AD1292" s="80"/>
      <c r="AE1292" s="80"/>
      <c r="AF1292" s="80"/>
      <c r="AG1292" s="80"/>
      <c r="AH1292" s="80"/>
      <c r="AI1292" s="80"/>
      <c r="AJ1292" s="80"/>
      <c r="AK1292" s="80"/>
      <c r="AL1292" s="80"/>
      <c r="AM1292" s="80"/>
      <c r="AN1292" s="80"/>
      <c r="AO1292" s="80"/>
      <c r="AP1292" s="80"/>
      <c r="AQ1292" s="80"/>
      <c r="AR1292" s="80"/>
      <c r="AS1292" s="80"/>
      <c r="AT1292" s="80"/>
      <c r="AU1292" s="80"/>
      <c r="AV1292" s="80"/>
    </row>
    <row r="1293" spans="1:48" ht="12" customHeight="1" x14ac:dyDescent="0.25">
      <c r="A1293" s="80"/>
      <c r="B1293" s="80"/>
      <c r="C1293" s="80"/>
      <c r="D1293" s="80"/>
      <c r="E1293" s="80"/>
      <c r="F1293" s="80"/>
      <c r="G1293" s="80"/>
      <c r="H1293" s="80"/>
      <c r="I1293" s="80"/>
      <c r="J1293" s="80"/>
      <c r="K1293" s="80"/>
      <c r="L1293" s="80"/>
      <c r="M1293" s="80"/>
      <c r="N1293" s="80"/>
      <c r="O1293" s="80"/>
      <c r="P1293" s="80"/>
      <c r="Q1293" s="80"/>
      <c r="R1293" s="80"/>
      <c r="S1293" s="80"/>
      <c r="T1293" s="80"/>
      <c r="U1293" s="80"/>
      <c r="V1293" s="80"/>
      <c r="W1293" s="80"/>
      <c r="X1293" s="80"/>
      <c r="Y1293" s="80"/>
      <c r="Z1293" s="80"/>
      <c r="AA1293" s="80"/>
      <c r="AB1293" s="80"/>
      <c r="AC1293" s="80"/>
      <c r="AD1293" s="80"/>
      <c r="AE1293" s="80"/>
      <c r="AF1293" s="80"/>
      <c r="AG1293" s="80"/>
      <c r="AH1293" s="80"/>
      <c r="AI1293" s="80"/>
      <c r="AJ1293" s="80"/>
      <c r="AK1293" s="80"/>
      <c r="AL1293" s="80"/>
      <c r="AM1293" s="80"/>
      <c r="AN1293" s="80"/>
      <c r="AO1293" s="80"/>
      <c r="AP1293" s="80"/>
      <c r="AQ1293" s="80"/>
      <c r="AR1293" s="80"/>
      <c r="AS1293" s="80"/>
      <c r="AT1293" s="80"/>
      <c r="AU1293" s="80"/>
      <c r="AV1293" s="80"/>
    </row>
    <row r="1294" spans="1:48" ht="12" customHeight="1" x14ac:dyDescent="0.25">
      <c r="A1294" s="80"/>
      <c r="B1294" s="80"/>
      <c r="C1294" s="80"/>
      <c r="D1294" s="80"/>
      <c r="E1294" s="80"/>
      <c r="F1294" s="80"/>
      <c r="G1294" s="80"/>
      <c r="H1294" s="80"/>
      <c r="I1294" s="80"/>
      <c r="J1294" s="80"/>
      <c r="K1294" s="80"/>
      <c r="L1294" s="80"/>
      <c r="M1294" s="80"/>
      <c r="N1294" s="80"/>
      <c r="O1294" s="80"/>
      <c r="P1294" s="80"/>
      <c r="Q1294" s="80"/>
      <c r="R1294" s="80"/>
      <c r="S1294" s="80"/>
      <c r="T1294" s="80"/>
      <c r="U1294" s="80"/>
      <c r="V1294" s="80"/>
      <c r="W1294" s="80"/>
      <c r="X1294" s="80"/>
      <c r="Y1294" s="80"/>
      <c r="Z1294" s="80"/>
      <c r="AA1294" s="80"/>
      <c r="AB1294" s="80"/>
      <c r="AC1294" s="80"/>
      <c r="AD1294" s="80"/>
      <c r="AE1294" s="80"/>
      <c r="AF1294" s="80"/>
      <c r="AG1294" s="80"/>
      <c r="AH1294" s="80"/>
      <c r="AI1294" s="80"/>
      <c r="AJ1294" s="80"/>
      <c r="AK1294" s="80"/>
      <c r="AL1294" s="80"/>
      <c r="AM1294" s="80"/>
      <c r="AN1294" s="80"/>
      <c r="AO1294" s="80"/>
      <c r="AP1294" s="80"/>
      <c r="AQ1294" s="80"/>
      <c r="AR1294" s="80"/>
      <c r="AS1294" s="80"/>
      <c r="AT1294" s="80"/>
      <c r="AU1294" s="80"/>
      <c r="AV1294" s="80"/>
    </row>
    <row r="1295" spans="1:48" ht="12" customHeight="1" x14ac:dyDescent="0.25">
      <c r="A1295" s="80"/>
      <c r="B1295" s="80"/>
      <c r="C1295" s="80"/>
      <c r="D1295" s="80"/>
      <c r="E1295" s="80"/>
      <c r="F1295" s="80"/>
      <c r="G1295" s="80"/>
      <c r="H1295" s="80"/>
      <c r="I1295" s="80"/>
      <c r="J1295" s="80"/>
      <c r="K1295" s="80"/>
      <c r="L1295" s="80"/>
      <c r="M1295" s="80"/>
      <c r="N1295" s="80"/>
      <c r="O1295" s="80"/>
      <c r="P1295" s="80"/>
      <c r="Q1295" s="80"/>
      <c r="R1295" s="80"/>
      <c r="S1295" s="80"/>
      <c r="T1295" s="80"/>
      <c r="U1295" s="80"/>
      <c r="V1295" s="80"/>
      <c r="W1295" s="80"/>
      <c r="X1295" s="80"/>
      <c r="Y1295" s="80"/>
      <c r="Z1295" s="80"/>
      <c r="AA1295" s="80"/>
      <c r="AB1295" s="80"/>
      <c r="AC1295" s="80"/>
      <c r="AD1295" s="80"/>
      <c r="AE1295" s="80"/>
      <c r="AF1295" s="80"/>
      <c r="AG1295" s="80"/>
      <c r="AH1295" s="80"/>
      <c r="AI1295" s="80"/>
      <c r="AJ1295" s="80"/>
      <c r="AK1295" s="80"/>
      <c r="AL1295" s="80"/>
      <c r="AM1295" s="80"/>
      <c r="AN1295" s="80"/>
      <c r="AO1295" s="80"/>
      <c r="AP1295" s="80"/>
      <c r="AQ1295" s="80"/>
      <c r="AR1295" s="80"/>
      <c r="AS1295" s="80"/>
      <c r="AT1295" s="80"/>
      <c r="AU1295" s="80"/>
      <c r="AV1295" s="80"/>
    </row>
    <row r="1296" spans="1:48" ht="12" customHeight="1" x14ac:dyDescent="0.25">
      <c r="A1296" s="80"/>
      <c r="B1296" s="80"/>
      <c r="C1296" s="80"/>
      <c r="D1296" s="80"/>
      <c r="E1296" s="80"/>
      <c r="F1296" s="80"/>
      <c r="G1296" s="80"/>
      <c r="H1296" s="80"/>
      <c r="I1296" s="80"/>
      <c r="J1296" s="80"/>
      <c r="K1296" s="80"/>
      <c r="L1296" s="80"/>
      <c r="M1296" s="80"/>
      <c r="N1296" s="80"/>
      <c r="O1296" s="80"/>
      <c r="P1296" s="80"/>
      <c r="Q1296" s="80"/>
      <c r="R1296" s="80"/>
      <c r="S1296" s="80"/>
      <c r="T1296" s="80"/>
      <c r="U1296" s="80"/>
      <c r="V1296" s="80"/>
      <c r="W1296" s="80"/>
      <c r="X1296" s="80"/>
      <c r="Y1296" s="80"/>
      <c r="Z1296" s="80"/>
      <c r="AA1296" s="80"/>
      <c r="AB1296" s="80"/>
      <c r="AC1296" s="80"/>
      <c r="AD1296" s="80"/>
      <c r="AE1296" s="80"/>
      <c r="AF1296" s="80"/>
      <c r="AG1296" s="80"/>
      <c r="AH1296" s="80"/>
      <c r="AI1296" s="80"/>
      <c r="AJ1296" s="80"/>
      <c r="AK1296" s="80"/>
      <c r="AL1296" s="80"/>
      <c r="AM1296" s="80"/>
      <c r="AN1296" s="80"/>
      <c r="AO1296" s="80"/>
      <c r="AP1296" s="80"/>
      <c r="AQ1296" s="80"/>
      <c r="AR1296" s="80"/>
      <c r="AS1296" s="80"/>
      <c r="AT1296" s="80"/>
      <c r="AU1296" s="80"/>
      <c r="AV1296" s="80"/>
    </row>
    <row r="1297" spans="1:48" ht="12" customHeight="1" x14ac:dyDescent="0.25">
      <c r="A1297" s="80"/>
      <c r="B1297" s="80"/>
      <c r="C1297" s="80"/>
      <c r="D1297" s="80"/>
      <c r="E1297" s="80"/>
      <c r="F1297" s="80"/>
      <c r="G1297" s="80"/>
      <c r="H1297" s="80"/>
      <c r="I1297" s="80"/>
      <c r="J1297" s="80"/>
      <c r="K1297" s="80"/>
      <c r="L1297" s="80"/>
      <c r="M1297" s="80"/>
      <c r="N1297" s="80"/>
      <c r="O1297" s="80"/>
      <c r="P1297" s="80"/>
      <c r="Q1297" s="80"/>
      <c r="R1297" s="80"/>
      <c r="S1297" s="80"/>
      <c r="T1297" s="80"/>
      <c r="U1297" s="80"/>
      <c r="V1297" s="80"/>
      <c r="W1297" s="80"/>
      <c r="X1297" s="80"/>
      <c r="Y1297" s="80"/>
      <c r="Z1297" s="80"/>
      <c r="AA1297" s="80"/>
      <c r="AB1297" s="80"/>
      <c r="AC1297" s="80"/>
      <c r="AD1297" s="80"/>
      <c r="AE1297" s="80"/>
      <c r="AF1297" s="80"/>
      <c r="AG1297" s="80"/>
      <c r="AH1297" s="80"/>
      <c r="AI1297" s="80"/>
      <c r="AJ1297" s="80"/>
      <c r="AK1297" s="80"/>
      <c r="AL1297" s="80"/>
      <c r="AM1297" s="80"/>
      <c r="AN1297" s="80"/>
      <c r="AO1297" s="80"/>
      <c r="AP1297" s="80"/>
      <c r="AQ1297" s="80"/>
      <c r="AR1297" s="80"/>
      <c r="AS1297" s="80"/>
      <c r="AT1297" s="80"/>
      <c r="AU1297" s="80"/>
      <c r="AV1297" s="80"/>
    </row>
    <row r="1298" spans="1:48" ht="12" customHeight="1" x14ac:dyDescent="0.25">
      <c r="A1298" s="80"/>
      <c r="B1298" s="80"/>
      <c r="C1298" s="80"/>
      <c r="D1298" s="80"/>
      <c r="E1298" s="80"/>
      <c r="F1298" s="80"/>
      <c r="G1298" s="80"/>
      <c r="H1298" s="80"/>
      <c r="I1298" s="80"/>
      <c r="J1298" s="80"/>
      <c r="K1298" s="80"/>
      <c r="L1298" s="80"/>
      <c r="M1298" s="80"/>
      <c r="N1298" s="80"/>
      <c r="O1298" s="80"/>
      <c r="P1298" s="80"/>
      <c r="Q1298" s="80"/>
      <c r="R1298" s="80"/>
      <c r="S1298" s="80"/>
      <c r="T1298" s="80"/>
      <c r="U1298" s="80"/>
      <c r="V1298" s="80"/>
      <c r="W1298" s="80"/>
      <c r="X1298" s="80"/>
      <c r="Y1298" s="80"/>
      <c r="Z1298" s="80"/>
      <c r="AA1298" s="80"/>
      <c r="AB1298" s="80"/>
      <c r="AC1298" s="80"/>
      <c r="AD1298" s="80"/>
      <c r="AE1298" s="80"/>
      <c r="AF1298" s="80"/>
      <c r="AG1298" s="80"/>
      <c r="AH1298" s="80"/>
      <c r="AI1298" s="80"/>
      <c r="AJ1298" s="80"/>
      <c r="AK1298" s="80"/>
      <c r="AL1298" s="80"/>
      <c r="AM1298" s="80"/>
      <c r="AN1298" s="80"/>
      <c r="AO1298" s="80"/>
      <c r="AP1298" s="80"/>
      <c r="AQ1298" s="80"/>
      <c r="AR1298" s="80"/>
      <c r="AS1298" s="80"/>
      <c r="AT1298" s="80"/>
      <c r="AU1298" s="80"/>
      <c r="AV1298" s="80"/>
    </row>
    <row r="1299" spans="1:48" ht="12" customHeight="1" x14ac:dyDescent="0.25">
      <c r="A1299" s="80"/>
      <c r="B1299" s="80"/>
      <c r="C1299" s="80"/>
      <c r="D1299" s="80"/>
      <c r="E1299" s="80"/>
      <c r="F1299" s="80"/>
      <c r="G1299" s="80"/>
      <c r="H1299" s="80"/>
      <c r="I1299" s="80"/>
      <c r="J1299" s="80"/>
      <c r="K1299" s="80"/>
      <c r="L1299" s="80"/>
      <c r="M1299" s="80"/>
      <c r="N1299" s="80"/>
      <c r="O1299" s="80"/>
      <c r="P1299" s="80"/>
      <c r="Q1299" s="80"/>
      <c r="R1299" s="80"/>
      <c r="S1299" s="80"/>
      <c r="T1299" s="80"/>
      <c r="U1299" s="80"/>
      <c r="V1299" s="80"/>
      <c r="W1299" s="80"/>
      <c r="X1299" s="80"/>
      <c r="Y1299" s="80"/>
      <c r="Z1299" s="80"/>
      <c r="AA1299" s="80"/>
      <c r="AB1299" s="80"/>
      <c r="AC1299" s="80"/>
      <c r="AD1299" s="80"/>
      <c r="AE1299" s="80"/>
      <c r="AF1299" s="80"/>
      <c r="AG1299" s="80"/>
      <c r="AH1299" s="80"/>
      <c r="AI1299" s="80"/>
      <c r="AJ1299" s="80"/>
      <c r="AK1299" s="80"/>
      <c r="AL1299" s="80"/>
      <c r="AM1299" s="80"/>
      <c r="AN1299" s="80"/>
      <c r="AO1299" s="80"/>
      <c r="AP1299" s="80"/>
      <c r="AQ1299" s="80"/>
      <c r="AR1299" s="80"/>
      <c r="AS1299" s="80"/>
      <c r="AT1299" s="80"/>
      <c r="AU1299" s="80"/>
      <c r="AV1299" s="80"/>
    </row>
    <row r="1300" spans="1:48" ht="12" customHeight="1" x14ac:dyDescent="0.25">
      <c r="A1300" s="80"/>
      <c r="B1300" s="80"/>
      <c r="C1300" s="80"/>
      <c r="D1300" s="80"/>
      <c r="E1300" s="80"/>
      <c r="F1300" s="80"/>
      <c r="G1300" s="80"/>
      <c r="H1300" s="80"/>
      <c r="I1300" s="80"/>
      <c r="J1300" s="80"/>
      <c r="K1300" s="80"/>
      <c r="L1300" s="80"/>
      <c r="M1300" s="80"/>
      <c r="N1300" s="80"/>
      <c r="O1300" s="80"/>
      <c r="P1300" s="80"/>
      <c r="Q1300" s="80"/>
      <c r="R1300" s="80"/>
      <c r="S1300" s="80"/>
      <c r="T1300" s="80"/>
      <c r="U1300" s="80"/>
      <c r="V1300" s="80"/>
      <c r="W1300" s="80"/>
      <c r="X1300" s="80"/>
      <c r="Y1300" s="80"/>
      <c r="Z1300" s="80"/>
      <c r="AA1300" s="80"/>
      <c r="AB1300" s="80"/>
      <c r="AC1300" s="80"/>
      <c r="AD1300" s="80"/>
      <c r="AE1300" s="80"/>
      <c r="AF1300" s="80"/>
      <c r="AG1300" s="80"/>
      <c r="AH1300" s="80"/>
      <c r="AI1300" s="80"/>
      <c r="AJ1300" s="80"/>
      <c r="AK1300" s="80"/>
      <c r="AL1300" s="80"/>
      <c r="AM1300" s="80"/>
      <c r="AN1300" s="80"/>
      <c r="AO1300" s="80"/>
      <c r="AP1300" s="80"/>
      <c r="AQ1300" s="80"/>
      <c r="AR1300" s="80"/>
      <c r="AS1300" s="80"/>
      <c r="AT1300" s="80"/>
      <c r="AU1300" s="80"/>
      <c r="AV1300" s="80"/>
    </row>
    <row r="1301" spans="1:48" ht="12" customHeight="1" x14ac:dyDescent="0.25">
      <c r="A1301" s="80"/>
      <c r="B1301" s="80"/>
      <c r="C1301" s="80"/>
      <c r="D1301" s="80"/>
      <c r="E1301" s="80"/>
      <c r="F1301" s="80"/>
      <c r="G1301" s="80"/>
      <c r="H1301" s="80"/>
      <c r="I1301" s="80"/>
      <c r="J1301" s="80"/>
      <c r="K1301" s="80"/>
      <c r="L1301" s="80"/>
      <c r="M1301" s="80"/>
      <c r="N1301" s="80"/>
      <c r="O1301" s="80"/>
      <c r="P1301" s="80"/>
      <c r="Q1301" s="80"/>
      <c r="R1301" s="80"/>
      <c r="S1301" s="80"/>
      <c r="T1301" s="80"/>
      <c r="U1301" s="80"/>
      <c r="V1301" s="80"/>
      <c r="W1301" s="80"/>
      <c r="X1301" s="80"/>
      <c r="Y1301" s="80"/>
      <c r="Z1301" s="80"/>
      <c r="AA1301" s="80"/>
      <c r="AB1301" s="80"/>
      <c r="AC1301" s="80"/>
      <c r="AD1301" s="80"/>
      <c r="AE1301" s="80"/>
      <c r="AF1301" s="80"/>
      <c r="AG1301" s="80"/>
      <c r="AH1301" s="80"/>
      <c r="AI1301" s="80"/>
      <c r="AJ1301" s="80"/>
      <c r="AK1301" s="80"/>
      <c r="AL1301" s="80"/>
      <c r="AM1301" s="80"/>
      <c r="AN1301" s="80"/>
      <c r="AO1301" s="80"/>
      <c r="AP1301" s="80"/>
      <c r="AQ1301" s="80"/>
      <c r="AR1301" s="80"/>
      <c r="AS1301" s="80"/>
      <c r="AT1301" s="80"/>
      <c r="AU1301" s="80"/>
      <c r="AV1301" s="80"/>
    </row>
    <row r="1302" spans="1:48" ht="12" customHeight="1" x14ac:dyDescent="0.25">
      <c r="A1302" s="80"/>
      <c r="B1302" s="80"/>
      <c r="C1302" s="80"/>
      <c r="D1302" s="80"/>
      <c r="E1302" s="80"/>
      <c r="F1302" s="80"/>
      <c r="G1302" s="80"/>
      <c r="H1302" s="80"/>
      <c r="I1302" s="80"/>
      <c r="J1302" s="80"/>
      <c r="K1302" s="80"/>
      <c r="L1302" s="80"/>
      <c r="M1302" s="80"/>
      <c r="N1302" s="80"/>
      <c r="O1302" s="80"/>
      <c r="P1302" s="80"/>
      <c r="Q1302" s="80"/>
      <c r="R1302" s="80"/>
      <c r="S1302" s="80"/>
      <c r="T1302" s="80"/>
      <c r="U1302" s="80"/>
      <c r="V1302" s="80"/>
      <c r="W1302" s="80"/>
      <c r="X1302" s="80"/>
      <c r="Y1302" s="80"/>
      <c r="Z1302" s="80"/>
      <c r="AA1302" s="80"/>
      <c r="AB1302" s="80"/>
      <c r="AC1302" s="80"/>
      <c r="AD1302" s="80"/>
      <c r="AE1302" s="80"/>
      <c r="AF1302" s="80"/>
      <c r="AG1302" s="80"/>
      <c r="AH1302" s="80"/>
      <c r="AI1302" s="80"/>
      <c r="AJ1302" s="80"/>
      <c r="AK1302" s="80"/>
      <c r="AL1302" s="80"/>
      <c r="AM1302" s="80"/>
      <c r="AN1302" s="80"/>
      <c r="AO1302" s="80"/>
      <c r="AP1302" s="80"/>
      <c r="AQ1302" s="80"/>
      <c r="AR1302" s="80"/>
      <c r="AS1302" s="80"/>
      <c r="AT1302" s="80"/>
      <c r="AU1302" s="80"/>
      <c r="AV1302" s="80"/>
    </row>
    <row r="1303" spans="1:48" ht="12" customHeight="1" x14ac:dyDescent="0.25">
      <c r="A1303" s="80"/>
      <c r="B1303" s="80"/>
      <c r="C1303" s="80"/>
      <c r="D1303" s="80"/>
      <c r="E1303" s="80"/>
      <c r="F1303" s="80"/>
      <c r="G1303" s="80"/>
      <c r="H1303" s="80"/>
      <c r="I1303" s="80"/>
      <c r="J1303" s="80"/>
      <c r="K1303" s="80"/>
      <c r="L1303" s="80"/>
      <c r="M1303" s="80"/>
      <c r="N1303" s="80"/>
      <c r="O1303" s="80"/>
      <c r="P1303" s="80"/>
      <c r="Q1303" s="80"/>
      <c r="R1303" s="80"/>
      <c r="S1303" s="80"/>
      <c r="T1303" s="80"/>
      <c r="U1303" s="80"/>
      <c r="V1303" s="80"/>
      <c r="W1303" s="80"/>
      <c r="X1303" s="80"/>
      <c r="Y1303" s="80"/>
      <c r="Z1303" s="80"/>
      <c r="AA1303" s="80"/>
      <c r="AB1303" s="80"/>
      <c r="AC1303" s="80"/>
      <c r="AD1303" s="80"/>
      <c r="AE1303" s="80"/>
      <c r="AF1303" s="80"/>
      <c r="AG1303" s="80"/>
      <c r="AH1303" s="80"/>
      <c r="AI1303" s="80"/>
      <c r="AJ1303" s="80"/>
      <c r="AK1303" s="80"/>
      <c r="AL1303" s="80"/>
      <c r="AM1303" s="80"/>
      <c r="AN1303" s="80"/>
      <c r="AO1303" s="80"/>
      <c r="AP1303" s="80"/>
      <c r="AQ1303" s="80"/>
      <c r="AR1303" s="80"/>
      <c r="AS1303" s="80"/>
      <c r="AT1303" s="80"/>
      <c r="AU1303" s="80"/>
      <c r="AV1303" s="80"/>
    </row>
    <row r="1304" spans="1:48" ht="12" customHeight="1" x14ac:dyDescent="0.25">
      <c r="A1304" s="80"/>
      <c r="B1304" s="80"/>
      <c r="C1304" s="80"/>
      <c r="D1304" s="80"/>
      <c r="E1304" s="80"/>
      <c r="F1304" s="80"/>
      <c r="G1304" s="80"/>
      <c r="H1304" s="80"/>
      <c r="I1304" s="80"/>
      <c r="J1304" s="80"/>
      <c r="K1304" s="80"/>
      <c r="L1304" s="80"/>
      <c r="M1304" s="80"/>
      <c r="N1304" s="80"/>
      <c r="O1304" s="80"/>
      <c r="P1304" s="80"/>
      <c r="Q1304" s="80"/>
      <c r="R1304" s="80"/>
      <c r="S1304" s="80"/>
      <c r="T1304" s="80"/>
      <c r="U1304" s="80"/>
      <c r="V1304" s="80"/>
      <c r="W1304" s="80"/>
      <c r="X1304" s="80"/>
      <c r="Y1304" s="80"/>
      <c r="Z1304" s="80"/>
      <c r="AA1304" s="80"/>
      <c r="AB1304" s="80"/>
      <c r="AC1304" s="80"/>
      <c r="AD1304" s="80"/>
      <c r="AE1304" s="80"/>
      <c r="AF1304" s="80"/>
      <c r="AG1304" s="80"/>
      <c r="AH1304" s="80"/>
      <c r="AI1304" s="80"/>
      <c r="AJ1304" s="80"/>
      <c r="AK1304" s="80"/>
      <c r="AL1304" s="80"/>
      <c r="AM1304" s="80"/>
      <c r="AN1304" s="80"/>
      <c r="AO1304" s="80"/>
      <c r="AP1304" s="80"/>
      <c r="AQ1304" s="80"/>
      <c r="AR1304" s="80"/>
      <c r="AS1304" s="80"/>
      <c r="AT1304" s="80"/>
      <c r="AU1304" s="80"/>
      <c r="AV1304" s="80"/>
    </row>
    <row r="1305" spans="1:48" ht="12" customHeight="1" x14ac:dyDescent="0.25">
      <c r="A1305" s="80"/>
      <c r="B1305" s="80"/>
      <c r="C1305" s="80"/>
      <c r="D1305" s="80"/>
      <c r="E1305" s="80"/>
      <c r="F1305" s="80"/>
      <c r="G1305" s="80"/>
      <c r="H1305" s="80"/>
      <c r="I1305" s="80"/>
      <c r="J1305" s="80"/>
      <c r="K1305" s="80"/>
      <c r="L1305" s="80"/>
      <c r="M1305" s="80"/>
      <c r="N1305" s="80"/>
      <c r="O1305" s="80"/>
      <c r="P1305" s="80"/>
      <c r="Q1305" s="80"/>
      <c r="R1305" s="80"/>
      <c r="S1305" s="80"/>
      <c r="T1305" s="80"/>
      <c r="U1305" s="80"/>
      <c r="V1305" s="80"/>
      <c r="W1305" s="80"/>
      <c r="X1305" s="80"/>
      <c r="Y1305" s="80"/>
      <c r="Z1305" s="80"/>
      <c r="AA1305" s="80"/>
      <c r="AB1305" s="80"/>
      <c r="AC1305" s="80"/>
      <c r="AD1305" s="80"/>
      <c r="AE1305" s="80"/>
      <c r="AF1305" s="80"/>
      <c r="AG1305" s="80"/>
      <c r="AH1305" s="80"/>
      <c r="AI1305" s="80"/>
      <c r="AJ1305" s="80"/>
      <c r="AK1305" s="80"/>
      <c r="AL1305" s="80"/>
      <c r="AM1305" s="80"/>
      <c r="AN1305" s="80"/>
      <c r="AO1305" s="80"/>
      <c r="AP1305" s="80"/>
      <c r="AQ1305" s="80"/>
      <c r="AR1305" s="80"/>
      <c r="AS1305" s="80"/>
      <c r="AT1305" s="80"/>
      <c r="AU1305" s="80"/>
      <c r="AV1305" s="80"/>
    </row>
    <row r="1306" spans="1:48" ht="12" customHeight="1" x14ac:dyDescent="0.25">
      <c r="A1306" s="80"/>
      <c r="B1306" s="80"/>
      <c r="C1306" s="80"/>
      <c r="D1306" s="80"/>
      <c r="E1306" s="80"/>
      <c r="F1306" s="80"/>
      <c r="G1306" s="80"/>
      <c r="H1306" s="80"/>
      <c r="I1306" s="80"/>
      <c r="J1306" s="80"/>
      <c r="K1306" s="80"/>
      <c r="L1306" s="80"/>
      <c r="M1306" s="80"/>
      <c r="N1306" s="80"/>
      <c r="O1306" s="80"/>
      <c r="P1306" s="80"/>
      <c r="Q1306" s="80"/>
      <c r="R1306" s="80"/>
      <c r="S1306" s="80"/>
      <c r="T1306" s="80"/>
      <c r="U1306" s="80"/>
      <c r="V1306" s="80"/>
      <c r="W1306" s="80"/>
      <c r="X1306" s="80"/>
      <c r="Y1306" s="80"/>
      <c r="Z1306" s="80"/>
      <c r="AA1306" s="80"/>
      <c r="AB1306" s="80"/>
      <c r="AC1306" s="80"/>
      <c r="AD1306" s="80"/>
      <c r="AE1306" s="80"/>
      <c r="AF1306" s="80"/>
      <c r="AG1306" s="80"/>
      <c r="AH1306" s="80"/>
      <c r="AI1306" s="80"/>
      <c r="AJ1306" s="80"/>
      <c r="AK1306" s="80"/>
      <c r="AL1306" s="80"/>
      <c r="AM1306" s="80"/>
      <c r="AN1306" s="80"/>
      <c r="AO1306" s="80"/>
      <c r="AP1306" s="80"/>
      <c r="AQ1306" s="80"/>
      <c r="AR1306" s="80"/>
      <c r="AS1306" s="80"/>
      <c r="AT1306" s="80"/>
      <c r="AU1306" s="80"/>
      <c r="AV1306" s="80"/>
    </row>
    <row r="1307" spans="1:48" ht="12" customHeight="1" x14ac:dyDescent="0.25">
      <c r="A1307" s="80"/>
      <c r="B1307" s="80"/>
      <c r="C1307" s="80"/>
      <c r="D1307" s="80"/>
      <c r="E1307" s="80"/>
      <c r="F1307" s="80"/>
      <c r="G1307" s="80"/>
      <c r="H1307" s="80"/>
      <c r="I1307" s="80"/>
      <c r="J1307" s="80"/>
      <c r="K1307" s="80"/>
      <c r="L1307" s="80"/>
      <c r="M1307" s="80"/>
      <c r="N1307" s="80"/>
      <c r="O1307" s="80"/>
      <c r="P1307" s="80"/>
      <c r="Q1307" s="80"/>
      <c r="R1307" s="80"/>
      <c r="S1307" s="80"/>
      <c r="T1307" s="80"/>
      <c r="U1307" s="80"/>
      <c r="V1307" s="80"/>
      <c r="W1307" s="80"/>
      <c r="X1307" s="80"/>
      <c r="Y1307" s="80"/>
      <c r="Z1307" s="80"/>
      <c r="AA1307" s="80"/>
      <c r="AB1307" s="80"/>
      <c r="AC1307" s="80"/>
      <c r="AD1307" s="80"/>
      <c r="AE1307" s="80"/>
      <c r="AF1307" s="80"/>
      <c r="AG1307" s="80"/>
      <c r="AH1307" s="80"/>
      <c r="AI1307" s="80"/>
      <c r="AJ1307" s="80"/>
      <c r="AK1307" s="80"/>
      <c r="AL1307" s="80"/>
      <c r="AM1307" s="80"/>
      <c r="AN1307" s="80"/>
      <c r="AO1307" s="80"/>
      <c r="AP1307" s="80"/>
      <c r="AQ1307" s="80"/>
      <c r="AR1307" s="80"/>
      <c r="AS1307" s="80"/>
      <c r="AT1307" s="80"/>
      <c r="AU1307" s="80"/>
      <c r="AV1307" s="80"/>
    </row>
    <row r="1308" spans="1:48" ht="12" customHeight="1" x14ac:dyDescent="0.25">
      <c r="A1308" s="80"/>
      <c r="B1308" s="80"/>
      <c r="C1308" s="80"/>
      <c r="D1308" s="80"/>
      <c r="E1308" s="80"/>
      <c r="F1308" s="80"/>
      <c r="G1308" s="80"/>
      <c r="H1308" s="80"/>
      <c r="I1308" s="80"/>
      <c r="J1308" s="80"/>
      <c r="K1308" s="80"/>
      <c r="L1308" s="80"/>
      <c r="M1308" s="80"/>
      <c r="N1308" s="80"/>
      <c r="O1308" s="80"/>
      <c r="P1308" s="80"/>
      <c r="Q1308" s="80"/>
      <c r="R1308" s="80"/>
      <c r="S1308" s="80"/>
      <c r="T1308" s="80"/>
      <c r="U1308" s="80"/>
      <c r="V1308" s="80"/>
      <c r="W1308" s="80"/>
      <c r="X1308" s="80"/>
      <c r="Y1308" s="80"/>
      <c r="Z1308" s="80"/>
      <c r="AA1308" s="80"/>
      <c r="AB1308" s="80"/>
      <c r="AC1308" s="80"/>
      <c r="AD1308" s="80"/>
      <c r="AE1308" s="80"/>
      <c r="AF1308" s="80"/>
      <c r="AG1308" s="80"/>
      <c r="AH1308" s="80"/>
      <c r="AI1308" s="80"/>
      <c r="AJ1308" s="80"/>
      <c r="AK1308" s="80"/>
      <c r="AL1308" s="80"/>
      <c r="AM1308" s="80"/>
      <c r="AN1308" s="80"/>
      <c r="AO1308" s="80"/>
      <c r="AP1308" s="80"/>
      <c r="AQ1308" s="80"/>
      <c r="AR1308" s="80"/>
      <c r="AS1308" s="80"/>
      <c r="AT1308" s="80"/>
      <c r="AU1308" s="80"/>
      <c r="AV1308" s="80"/>
    </row>
    <row r="1309" spans="1:48" ht="12" customHeight="1" x14ac:dyDescent="0.25">
      <c r="A1309" s="80"/>
      <c r="B1309" s="80"/>
      <c r="C1309" s="80"/>
      <c r="D1309" s="80"/>
      <c r="E1309" s="80"/>
      <c r="F1309" s="80"/>
      <c r="G1309" s="80"/>
      <c r="H1309" s="80"/>
      <c r="I1309" s="80"/>
      <c r="J1309" s="80"/>
      <c r="K1309" s="80"/>
      <c r="L1309" s="80"/>
      <c r="M1309" s="80"/>
      <c r="N1309" s="80"/>
      <c r="O1309" s="80"/>
      <c r="P1309" s="80"/>
      <c r="Q1309" s="80"/>
      <c r="R1309" s="80"/>
      <c r="S1309" s="80"/>
      <c r="T1309" s="80"/>
      <c r="U1309" s="80"/>
      <c r="V1309" s="80"/>
      <c r="W1309" s="80"/>
      <c r="X1309" s="80"/>
      <c r="Y1309" s="80"/>
      <c r="Z1309" s="80"/>
      <c r="AA1309" s="80"/>
      <c r="AB1309" s="80"/>
      <c r="AC1309" s="80"/>
      <c r="AD1309" s="80"/>
      <c r="AE1309" s="80"/>
      <c r="AF1309" s="80"/>
      <c r="AG1309" s="80"/>
      <c r="AH1309" s="80"/>
      <c r="AI1309" s="80"/>
      <c r="AJ1309" s="80"/>
      <c r="AK1309" s="80"/>
      <c r="AL1309" s="80"/>
      <c r="AM1309" s="80"/>
      <c r="AN1309" s="80"/>
      <c r="AO1309" s="80"/>
      <c r="AP1309" s="80"/>
      <c r="AQ1309" s="80"/>
      <c r="AR1309" s="80"/>
      <c r="AS1309" s="80"/>
      <c r="AT1309" s="80"/>
      <c r="AU1309" s="80"/>
      <c r="AV1309" s="80"/>
    </row>
    <row r="1310" spans="1:48" ht="12" customHeight="1" x14ac:dyDescent="0.25">
      <c r="A1310" s="80"/>
      <c r="B1310" s="80"/>
      <c r="C1310" s="80"/>
      <c r="D1310" s="80"/>
      <c r="E1310" s="80"/>
      <c r="F1310" s="80"/>
      <c r="G1310" s="80"/>
      <c r="H1310" s="80"/>
      <c r="I1310" s="80"/>
      <c r="J1310" s="80"/>
      <c r="K1310" s="80"/>
      <c r="L1310" s="80"/>
      <c r="M1310" s="80"/>
      <c r="N1310" s="80"/>
      <c r="O1310" s="80"/>
      <c r="P1310" s="80"/>
      <c r="Q1310" s="80"/>
      <c r="R1310" s="80"/>
      <c r="S1310" s="80"/>
      <c r="T1310" s="80"/>
      <c r="U1310" s="80"/>
      <c r="V1310" s="80"/>
      <c r="W1310" s="80"/>
      <c r="X1310" s="80"/>
      <c r="Y1310" s="80"/>
      <c r="Z1310" s="80"/>
      <c r="AA1310" s="80"/>
      <c r="AB1310" s="80"/>
      <c r="AC1310" s="80"/>
      <c r="AD1310" s="80"/>
      <c r="AE1310" s="80"/>
      <c r="AF1310" s="80"/>
      <c r="AG1310" s="80"/>
      <c r="AH1310" s="80"/>
      <c r="AI1310" s="80"/>
      <c r="AJ1310" s="80"/>
      <c r="AK1310" s="80"/>
      <c r="AL1310" s="80"/>
      <c r="AM1310" s="80"/>
      <c r="AN1310" s="80"/>
      <c r="AO1310" s="80"/>
      <c r="AP1310" s="80"/>
      <c r="AQ1310" s="80"/>
      <c r="AR1310" s="80"/>
      <c r="AS1310" s="80"/>
      <c r="AT1310" s="80"/>
      <c r="AU1310" s="80"/>
      <c r="AV1310" s="80"/>
    </row>
    <row r="1311" spans="1:48" ht="12" customHeight="1" x14ac:dyDescent="0.25">
      <c r="A1311" s="80"/>
      <c r="B1311" s="80"/>
      <c r="C1311" s="80"/>
      <c r="D1311" s="80"/>
      <c r="E1311" s="80"/>
      <c r="F1311" s="80"/>
      <c r="G1311" s="80"/>
      <c r="H1311" s="80"/>
      <c r="I1311" s="80"/>
      <c r="J1311" s="80"/>
      <c r="K1311" s="80"/>
      <c r="L1311" s="80"/>
      <c r="M1311" s="80"/>
      <c r="N1311" s="80"/>
      <c r="O1311" s="80"/>
      <c r="P1311" s="80"/>
      <c r="Q1311" s="80"/>
      <c r="R1311" s="80"/>
      <c r="S1311" s="80"/>
      <c r="T1311" s="80"/>
      <c r="U1311" s="80"/>
      <c r="V1311" s="80"/>
      <c r="W1311" s="80"/>
      <c r="X1311" s="80"/>
      <c r="Y1311" s="80"/>
      <c r="Z1311" s="80"/>
      <c r="AA1311" s="80"/>
      <c r="AB1311" s="80"/>
      <c r="AC1311" s="80"/>
      <c r="AD1311" s="80"/>
      <c r="AE1311" s="80"/>
      <c r="AF1311" s="80"/>
      <c r="AG1311" s="80"/>
      <c r="AH1311" s="80"/>
      <c r="AI1311" s="80"/>
      <c r="AJ1311" s="80"/>
      <c r="AK1311" s="80"/>
      <c r="AL1311" s="80"/>
      <c r="AM1311" s="80"/>
      <c r="AN1311" s="80"/>
      <c r="AO1311" s="80"/>
      <c r="AP1311" s="80"/>
      <c r="AQ1311" s="80"/>
      <c r="AR1311" s="80"/>
      <c r="AS1311" s="80"/>
      <c r="AT1311" s="80"/>
      <c r="AU1311" s="80"/>
      <c r="AV1311" s="80"/>
    </row>
    <row r="1312" spans="1:48" ht="12" customHeight="1" x14ac:dyDescent="0.25">
      <c r="A1312" s="80"/>
      <c r="B1312" s="80"/>
      <c r="C1312" s="80"/>
      <c r="D1312" s="80"/>
      <c r="E1312" s="80"/>
      <c r="F1312" s="80"/>
      <c r="G1312" s="80"/>
      <c r="H1312" s="80"/>
      <c r="I1312" s="80"/>
      <c r="J1312" s="80"/>
      <c r="K1312" s="80"/>
      <c r="L1312" s="80"/>
      <c r="M1312" s="80"/>
      <c r="N1312" s="80"/>
      <c r="O1312" s="80"/>
      <c r="P1312" s="80"/>
      <c r="Q1312" s="80"/>
      <c r="R1312" s="80"/>
      <c r="S1312" s="80"/>
      <c r="T1312" s="80"/>
      <c r="U1312" s="80"/>
      <c r="V1312" s="80"/>
      <c r="W1312" s="80"/>
      <c r="X1312" s="80"/>
      <c r="Y1312" s="80"/>
      <c r="Z1312" s="80"/>
      <c r="AA1312" s="80"/>
      <c r="AB1312" s="80"/>
      <c r="AC1312" s="80"/>
      <c r="AD1312" s="80"/>
      <c r="AE1312" s="80"/>
      <c r="AF1312" s="80"/>
      <c r="AG1312" s="80"/>
      <c r="AH1312" s="80"/>
      <c r="AI1312" s="80"/>
      <c r="AJ1312" s="80"/>
      <c r="AK1312" s="80"/>
      <c r="AL1312" s="80"/>
      <c r="AM1312" s="80"/>
      <c r="AN1312" s="80"/>
      <c r="AO1312" s="80"/>
      <c r="AP1312" s="80"/>
      <c r="AQ1312" s="80"/>
      <c r="AR1312" s="80"/>
      <c r="AS1312" s="80"/>
      <c r="AT1312" s="80"/>
      <c r="AU1312" s="80"/>
      <c r="AV1312" s="80"/>
    </row>
    <row r="1313" spans="1:48" ht="12" customHeight="1" x14ac:dyDescent="0.25">
      <c r="A1313" s="80"/>
      <c r="B1313" s="80"/>
      <c r="C1313" s="80"/>
      <c r="D1313" s="80"/>
      <c r="E1313" s="80"/>
      <c r="F1313" s="80"/>
      <c r="G1313" s="80"/>
      <c r="H1313" s="80"/>
      <c r="I1313" s="80"/>
      <c r="J1313" s="80"/>
      <c r="K1313" s="80"/>
      <c r="L1313" s="80"/>
      <c r="M1313" s="80"/>
      <c r="N1313" s="80"/>
      <c r="O1313" s="80"/>
      <c r="P1313" s="80"/>
      <c r="Q1313" s="80"/>
      <c r="R1313" s="80"/>
      <c r="S1313" s="80"/>
      <c r="T1313" s="80"/>
      <c r="U1313" s="80"/>
      <c r="V1313" s="80"/>
      <c r="W1313" s="80"/>
      <c r="X1313" s="80"/>
      <c r="Y1313" s="80"/>
      <c r="Z1313" s="80"/>
      <c r="AA1313" s="80"/>
      <c r="AB1313" s="80"/>
      <c r="AC1313" s="80"/>
      <c r="AD1313" s="80"/>
      <c r="AE1313" s="80"/>
      <c r="AF1313" s="80"/>
      <c r="AG1313" s="80"/>
      <c r="AH1313" s="80"/>
      <c r="AI1313" s="80"/>
      <c r="AJ1313" s="80"/>
      <c r="AK1313" s="80"/>
      <c r="AL1313" s="80"/>
      <c r="AM1313" s="80"/>
      <c r="AN1313" s="80"/>
      <c r="AO1313" s="80"/>
      <c r="AP1313" s="80"/>
      <c r="AQ1313" s="80"/>
      <c r="AR1313" s="80"/>
      <c r="AS1313" s="80"/>
      <c r="AT1313" s="80"/>
      <c r="AU1313" s="80"/>
      <c r="AV1313" s="80"/>
    </row>
    <row r="1314" spans="1:48" ht="12" customHeight="1" x14ac:dyDescent="0.25">
      <c r="A1314" s="80"/>
      <c r="B1314" s="80"/>
      <c r="C1314" s="80"/>
      <c r="D1314" s="80"/>
      <c r="E1314" s="80"/>
      <c r="F1314" s="80"/>
      <c r="G1314" s="80"/>
      <c r="H1314" s="80"/>
      <c r="I1314" s="80"/>
      <c r="J1314" s="80"/>
      <c r="K1314" s="80"/>
      <c r="L1314" s="80"/>
      <c r="M1314" s="80"/>
      <c r="N1314" s="80"/>
      <c r="O1314" s="80"/>
      <c r="P1314" s="80"/>
      <c r="Q1314" s="80"/>
      <c r="R1314" s="80"/>
      <c r="S1314" s="80"/>
      <c r="T1314" s="80"/>
      <c r="U1314" s="80"/>
      <c r="V1314" s="80"/>
      <c r="W1314" s="80"/>
      <c r="X1314" s="80"/>
      <c r="Y1314" s="80"/>
      <c r="Z1314" s="80"/>
      <c r="AA1314" s="80"/>
      <c r="AB1314" s="80"/>
      <c r="AC1314" s="80"/>
      <c r="AD1314" s="80"/>
      <c r="AE1314" s="80"/>
      <c r="AF1314" s="80"/>
      <c r="AG1314" s="80"/>
      <c r="AH1314" s="80"/>
      <c r="AI1314" s="80"/>
      <c r="AJ1314" s="80"/>
      <c r="AK1314" s="80"/>
      <c r="AL1314" s="80"/>
      <c r="AM1314" s="80"/>
      <c r="AN1314" s="80"/>
      <c r="AO1314" s="80"/>
      <c r="AP1314" s="80"/>
      <c r="AQ1314" s="80"/>
      <c r="AR1314" s="80"/>
      <c r="AS1314" s="80"/>
      <c r="AT1314" s="80"/>
      <c r="AU1314" s="80"/>
      <c r="AV1314" s="80"/>
    </row>
    <row r="1315" spans="1:48" ht="12" customHeight="1" x14ac:dyDescent="0.25">
      <c r="A1315" s="80"/>
      <c r="B1315" s="80"/>
      <c r="C1315" s="80"/>
      <c r="D1315" s="80"/>
      <c r="E1315" s="80"/>
      <c r="F1315" s="80"/>
      <c r="G1315" s="80"/>
      <c r="H1315" s="80"/>
      <c r="I1315" s="80"/>
      <c r="J1315" s="80"/>
      <c r="K1315" s="80"/>
      <c r="L1315" s="80"/>
      <c r="M1315" s="80"/>
      <c r="N1315" s="80"/>
      <c r="O1315" s="80"/>
      <c r="P1315" s="80"/>
      <c r="Q1315" s="80"/>
      <c r="R1315" s="80"/>
      <c r="S1315" s="80"/>
      <c r="T1315" s="80"/>
      <c r="U1315" s="80"/>
      <c r="V1315" s="80"/>
      <c r="W1315" s="80"/>
      <c r="X1315" s="80"/>
      <c r="Y1315" s="80"/>
      <c r="Z1315" s="80"/>
      <c r="AA1315" s="80"/>
      <c r="AB1315" s="80"/>
      <c r="AC1315" s="80"/>
      <c r="AD1315" s="80"/>
      <c r="AE1315" s="80"/>
      <c r="AF1315" s="80"/>
      <c r="AG1315" s="80"/>
      <c r="AH1315" s="80"/>
      <c r="AI1315" s="80"/>
      <c r="AJ1315" s="80"/>
      <c r="AK1315" s="80"/>
      <c r="AL1315" s="80"/>
      <c r="AM1315" s="80"/>
      <c r="AN1315" s="80"/>
      <c r="AO1315" s="80"/>
      <c r="AP1315" s="80"/>
      <c r="AQ1315" s="80"/>
      <c r="AR1315" s="80"/>
      <c r="AS1315" s="80"/>
      <c r="AT1315" s="80"/>
      <c r="AU1315" s="80"/>
      <c r="AV1315" s="80"/>
    </row>
    <row r="1316" spans="1:48" ht="12" customHeight="1" x14ac:dyDescent="0.25">
      <c r="A1316" s="80"/>
      <c r="B1316" s="80"/>
      <c r="C1316" s="80"/>
      <c r="D1316" s="80"/>
      <c r="E1316" s="80"/>
      <c r="F1316" s="80"/>
      <c r="G1316" s="80"/>
      <c r="H1316" s="80"/>
      <c r="I1316" s="80"/>
      <c r="J1316" s="80"/>
      <c r="K1316" s="80"/>
      <c r="L1316" s="80"/>
      <c r="M1316" s="80"/>
      <c r="N1316" s="80"/>
      <c r="O1316" s="80"/>
      <c r="P1316" s="80"/>
      <c r="Q1316" s="80"/>
      <c r="R1316" s="80"/>
      <c r="S1316" s="80"/>
      <c r="T1316" s="80"/>
      <c r="U1316" s="80"/>
      <c r="V1316" s="80"/>
      <c r="W1316" s="80"/>
      <c r="X1316" s="80"/>
      <c r="Y1316" s="80"/>
      <c r="Z1316" s="80"/>
      <c r="AA1316" s="80"/>
      <c r="AB1316" s="80"/>
      <c r="AC1316" s="80"/>
      <c r="AD1316" s="80"/>
      <c r="AE1316" s="80"/>
      <c r="AF1316" s="80"/>
      <c r="AG1316" s="80"/>
      <c r="AH1316" s="80"/>
      <c r="AI1316" s="80"/>
      <c r="AJ1316" s="80"/>
      <c r="AK1316" s="80"/>
      <c r="AL1316" s="80"/>
      <c r="AM1316" s="80"/>
      <c r="AN1316" s="80"/>
      <c r="AO1316" s="80"/>
      <c r="AP1316" s="80"/>
      <c r="AQ1316" s="80"/>
      <c r="AR1316" s="80"/>
      <c r="AS1316" s="80"/>
      <c r="AT1316" s="80"/>
      <c r="AU1316" s="80"/>
      <c r="AV1316" s="80"/>
    </row>
    <row r="1317" spans="1:48" ht="12" customHeight="1" x14ac:dyDescent="0.25">
      <c r="A1317" s="80"/>
      <c r="B1317" s="80"/>
      <c r="C1317" s="80"/>
      <c r="D1317" s="80"/>
      <c r="E1317" s="80"/>
      <c r="F1317" s="80"/>
      <c r="G1317" s="80"/>
      <c r="H1317" s="80"/>
      <c r="I1317" s="80"/>
      <c r="J1317" s="80"/>
      <c r="K1317" s="80"/>
      <c r="L1317" s="80"/>
      <c r="M1317" s="80"/>
      <c r="N1317" s="80"/>
      <c r="O1317" s="80"/>
      <c r="P1317" s="80"/>
      <c r="Q1317" s="80"/>
      <c r="R1317" s="80"/>
      <c r="S1317" s="80"/>
      <c r="T1317" s="80"/>
      <c r="U1317" s="80"/>
      <c r="V1317" s="80"/>
      <c r="W1317" s="80"/>
      <c r="X1317" s="80"/>
      <c r="Y1317" s="80"/>
      <c r="Z1317" s="80"/>
      <c r="AA1317" s="80"/>
      <c r="AB1317" s="80"/>
      <c r="AC1317" s="80"/>
      <c r="AD1317" s="80"/>
      <c r="AE1317" s="80"/>
      <c r="AF1317" s="80"/>
      <c r="AG1317" s="80"/>
      <c r="AH1317" s="80"/>
      <c r="AI1317" s="80"/>
      <c r="AJ1317" s="80"/>
      <c r="AK1317" s="80"/>
      <c r="AL1317" s="80"/>
      <c r="AM1317" s="80"/>
      <c r="AN1317" s="80"/>
      <c r="AO1317" s="80"/>
      <c r="AP1317" s="80"/>
      <c r="AQ1317" s="80"/>
      <c r="AR1317" s="80"/>
      <c r="AS1317" s="80"/>
      <c r="AT1317" s="80"/>
      <c r="AU1317" s="80"/>
      <c r="AV1317" s="80"/>
    </row>
    <row r="1318" spans="1:48" ht="12" customHeight="1" x14ac:dyDescent="0.25">
      <c r="A1318" s="80"/>
      <c r="B1318" s="80"/>
      <c r="C1318" s="80"/>
      <c r="D1318" s="80"/>
      <c r="E1318" s="80"/>
      <c r="F1318" s="80"/>
      <c r="G1318" s="80"/>
      <c r="H1318" s="80"/>
      <c r="I1318" s="80"/>
      <c r="J1318" s="80"/>
      <c r="K1318" s="80"/>
      <c r="L1318" s="80"/>
      <c r="M1318" s="80"/>
      <c r="N1318" s="80"/>
      <c r="O1318" s="80"/>
      <c r="P1318" s="80"/>
      <c r="Q1318" s="80"/>
      <c r="R1318" s="80"/>
      <c r="S1318" s="80"/>
      <c r="T1318" s="80"/>
      <c r="U1318" s="80"/>
      <c r="V1318" s="80"/>
      <c r="W1318" s="80"/>
      <c r="X1318" s="80"/>
      <c r="Y1318" s="80"/>
      <c r="Z1318" s="80"/>
      <c r="AA1318" s="80"/>
      <c r="AB1318" s="80"/>
      <c r="AC1318" s="80"/>
      <c r="AD1318" s="80"/>
      <c r="AE1318" s="80"/>
      <c r="AF1318" s="80"/>
      <c r="AG1318" s="80"/>
      <c r="AH1318" s="80"/>
      <c r="AI1318" s="80"/>
      <c r="AJ1318" s="80"/>
      <c r="AK1318" s="80"/>
      <c r="AL1318" s="80"/>
      <c r="AM1318" s="80"/>
      <c r="AN1318" s="80"/>
      <c r="AO1318" s="80"/>
      <c r="AP1318" s="80"/>
      <c r="AQ1318" s="80"/>
      <c r="AR1318" s="80"/>
      <c r="AS1318" s="80"/>
      <c r="AT1318" s="80"/>
      <c r="AU1318" s="80"/>
      <c r="AV1318" s="80"/>
    </row>
    <row r="1319" spans="1:48" ht="12" customHeight="1" x14ac:dyDescent="0.25">
      <c r="A1319" s="80"/>
      <c r="B1319" s="80"/>
      <c r="C1319" s="80"/>
      <c r="D1319" s="80"/>
      <c r="E1319" s="80"/>
      <c r="F1319" s="80"/>
      <c r="G1319" s="80"/>
      <c r="H1319" s="80"/>
      <c r="I1319" s="80"/>
      <c r="J1319" s="80"/>
      <c r="K1319" s="80"/>
      <c r="L1319" s="80"/>
      <c r="M1319" s="80"/>
      <c r="N1319" s="80"/>
      <c r="O1319" s="80"/>
      <c r="P1319" s="80"/>
      <c r="Q1319" s="80"/>
      <c r="R1319" s="80"/>
      <c r="S1319" s="80"/>
      <c r="T1319" s="80"/>
      <c r="U1319" s="80"/>
      <c r="V1319" s="80"/>
      <c r="W1319" s="80"/>
      <c r="X1319" s="80"/>
      <c r="Y1319" s="80"/>
      <c r="Z1319" s="80"/>
      <c r="AA1319" s="80"/>
      <c r="AB1319" s="80"/>
      <c r="AC1319" s="80"/>
      <c r="AD1319" s="80"/>
      <c r="AE1319" s="80"/>
      <c r="AF1319" s="80"/>
      <c r="AG1319" s="80"/>
      <c r="AH1319" s="80"/>
      <c r="AI1319" s="80"/>
      <c r="AJ1319" s="80"/>
      <c r="AK1319" s="80"/>
      <c r="AL1319" s="80"/>
      <c r="AM1319" s="80"/>
      <c r="AN1319" s="80"/>
      <c r="AO1319" s="80"/>
      <c r="AP1319" s="80"/>
      <c r="AQ1319" s="80"/>
      <c r="AR1319" s="80"/>
      <c r="AS1319" s="80"/>
      <c r="AT1319" s="80"/>
      <c r="AU1319" s="80"/>
      <c r="AV1319" s="80"/>
    </row>
    <row r="1320" spans="1:48" ht="12" customHeight="1" x14ac:dyDescent="0.25">
      <c r="A1320" s="80"/>
      <c r="B1320" s="80"/>
      <c r="C1320" s="80"/>
      <c r="D1320" s="80"/>
      <c r="E1320" s="80"/>
      <c r="F1320" s="80"/>
      <c r="G1320" s="80"/>
      <c r="H1320" s="80"/>
      <c r="I1320" s="80"/>
      <c r="J1320" s="80"/>
      <c r="K1320" s="80"/>
      <c r="L1320" s="80"/>
      <c r="M1320" s="80"/>
      <c r="N1320" s="80"/>
      <c r="O1320" s="80"/>
      <c r="P1320" s="80"/>
      <c r="Q1320" s="80"/>
      <c r="R1320" s="80"/>
      <c r="S1320" s="80"/>
      <c r="T1320" s="80"/>
      <c r="U1320" s="80"/>
      <c r="V1320" s="80"/>
      <c r="W1320" s="80"/>
      <c r="X1320" s="80"/>
      <c r="Y1320" s="80"/>
      <c r="Z1320" s="80"/>
      <c r="AA1320" s="80"/>
      <c r="AB1320" s="80"/>
      <c r="AC1320" s="80"/>
      <c r="AD1320" s="80"/>
      <c r="AE1320" s="80"/>
      <c r="AF1320" s="80"/>
      <c r="AG1320" s="80"/>
      <c r="AH1320" s="80"/>
      <c r="AI1320" s="80"/>
      <c r="AJ1320" s="80"/>
      <c r="AK1320" s="80"/>
      <c r="AL1320" s="80"/>
      <c r="AM1320" s="80"/>
      <c r="AN1320" s="80"/>
      <c r="AO1320" s="80"/>
      <c r="AP1320" s="80"/>
      <c r="AQ1320" s="80"/>
      <c r="AR1320" s="80"/>
      <c r="AS1320" s="80"/>
      <c r="AT1320" s="80"/>
      <c r="AU1320" s="80"/>
      <c r="AV1320" s="80"/>
    </row>
    <row r="1321" spans="1:48" ht="12" customHeight="1" x14ac:dyDescent="0.25">
      <c r="A1321" s="80"/>
      <c r="B1321" s="80"/>
      <c r="C1321" s="80"/>
      <c r="D1321" s="80"/>
      <c r="E1321" s="80"/>
      <c r="F1321" s="80"/>
      <c r="G1321" s="80"/>
      <c r="H1321" s="80"/>
      <c r="I1321" s="80"/>
      <c r="J1321" s="80"/>
      <c r="K1321" s="80"/>
      <c r="L1321" s="80"/>
      <c r="M1321" s="80"/>
      <c r="N1321" s="80"/>
      <c r="O1321" s="80"/>
      <c r="P1321" s="80"/>
      <c r="Q1321" s="80"/>
      <c r="R1321" s="80"/>
      <c r="S1321" s="80"/>
      <c r="T1321" s="80"/>
      <c r="U1321" s="80"/>
      <c r="V1321" s="80"/>
      <c r="W1321" s="80"/>
      <c r="X1321" s="80"/>
      <c r="Y1321" s="80"/>
      <c r="Z1321" s="80"/>
      <c r="AA1321" s="80"/>
      <c r="AB1321" s="80"/>
      <c r="AC1321" s="80"/>
      <c r="AD1321" s="80"/>
      <c r="AE1321" s="80"/>
      <c r="AF1321" s="80"/>
      <c r="AG1321" s="80"/>
      <c r="AH1321" s="80"/>
      <c r="AI1321" s="80"/>
      <c r="AJ1321" s="80"/>
      <c r="AK1321" s="80"/>
      <c r="AL1321" s="80"/>
      <c r="AM1321" s="80"/>
      <c r="AN1321" s="80"/>
      <c r="AO1321" s="80"/>
      <c r="AP1321" s="80"/>
      <c r="AQ1321" s="80"/>
      <c r="AR1321" s="80"/>
      <c r="AS1321" s="80"/>
      <c r="AT1321" s="80"/>
      <c r="AU1321" s="80"/>
      <c r="AV1321" s="80"/>
    </row>
    <row r="1322" spans="1:48" ht="12" customHeight="1" x14ac:dyDescent="0.25">
      <c r="A1322" s="80"/>
      <c r="B1322" s="80"/>
      <c r="C1322" s="80"/>
      <c r="D1322" s="80"/>
      <c r="E1322" s="80"/>
      <c r="F1322" s="80"/>
      <c r="G1322" s="80"/>
      <c r="H1322" s="80"/>
      <c r="I1322" s="80"/>
      <c r="J1322" s="80"/>
      <c r="K1322" s="80"/>
      <c r="L1322" s="80"/>
      <c r="M1322" s="80"/>
      <c r="N1322" s="80"/>
      <c r="O1322" s="80"/>
      <c r="P1322" s="80"/>
      <c r="Q1322" s="80"/>
      <c r="R1322" s="80"/>
      <c r="S1322" s="80"/>
      <c r="T1322" s="80"/>
      <c r="U1322" s="80"/>
      <c r="V1322" s="80"/>
      <c r="W1322" s="80"/>
      <c r="X1322" s="80"/>
      <c r="Y1322" s="80"/>
      <c r="Z1322" s="80"/>
      <c r="AA1322" s="80"/>
      <c r="AB1322" s="80"/>
      <c r="AC1322" s="80"/>
      <c r="AD1322" s="80"/>
      <c r="AE1322" s="80"/>
      <c r="AF1322" s="80"/>
      <c r="AG1322" s="80"/>
      <c r="AH1322" s="80"/>
      <c r="AI1322" s="80"/>
      <c r="AJ1322" s="80"/>
      <c r="AK1322" s="80"/>
      <c r="AL1322" s="80"/>
      <c r="AM1322" s="80"/>
      <c r="AN1322" s="80"/>
      <c r="AO1322" s="80"/>
      <c r="AP1322" s="80"/>
      <c r="AQ1322" s="80"/>
      <c r="AR1322" s="80"/>
      <c r="AS1322" s="80"/>
      <c r="AT1322" s="80"/>
      <c r="AU1322" s="80"/>
      <c r="AV1322" s="80"/>
    </row>
    <row r="1323" spans="1:48" ht="12" customHeight="1" x14ac:dyDescent="0.25">
      <c r="A1323" s="80"/>
      <c r="B1323" s="80"/>
      <c r="C1323" s="80"/>
      <c r="D1323" s="80"/>
      <c r="E1323" s="80"/>
      <c r="F1323" s="80"/>
      <c r="G1323" s="80"/>
      <c r="H1323" s="80"/>
      <c r="I1323" s="80"/>
      <c r="J1323" s="80"/>
      <c r="K1323" s="80"/>
      <c r="L1323" s="80"/>
      <c r="M1323" s="80"/>
      <c r="N1323" s="80"/>
      <c r="O1323" s="80"/>
      <c r="P1323" s="80"/>
      <c r="Q1323" s="80"/>
      <c r="R1323" s="80"/>
      <c r="S1323" s="80"/>
      <c r="T1323" s="80"/>
      <c r="U1323" s="80"/>
      <c r="V1323" s="80"/>
      <c r="W1323" s="80"/>
      <c r="X1323" s="80"/>
      <c r="Y1323" s="80"/>
      <c r="Z1323" s="80"/>
      <c r="AA1323" s="80"/>
      <c r="AB1323" s="80"/>
      <c r="AC1323" s="80"/>
      <c r="AD1323" s="80"/>
      <c r="AE1323" s="80"/>
      <c r="AF1323" s="80"/>
      <c r="AG1323" s="80"/>
      <c r="AH1323" s="80"/>
      <c r="AI1323" s="80"/>
      <c r="AJ1323" s="80"/>
      <c r="AK1323" s="80"/>
      <c r="AL1323" s="80"/>
      <c r="AM1323" s="80"/>
      <c r="AN1323" s="80"/>
      <c r="AO1323" s="80"/>
      <c r="AP1323" s="80"/>
      <c r="AQ1323" s="80"/>
      <c r="AR1323" s="80"/>
      <c r="AS1323" s="80"/>
      <c r="AT1323" s="80"/>
      <c r="AU1323" s="80"/>
      <c r="AV1323" s="80"/>
    </row>
    <row r="1324" spans="1:48" ht="12" customHeight="1" x14ac:dyDescent="0.25">
      <c r="A1324" s="80"/>
      <c r="B1324" s="80"/>
      <c r="C1324" s="80"/>
      <c r="D1324" s="80"/>
      <c r="E1324" s="80"/>
      <c r="F1324" s="80"/>
      <c r="G1324" s="80"/>
      <c r="H1324" s="80"/>
      <c r="I1324" s="80"/>
      <c r="J1324" s="80"/>
      <c r="K1324" s="80"/>
      <c r="L1324" s="80"/>
      <c r="M1324" s="80"/>
      <c r="N1324" s="80"/>
      <c r="O1324" s="80"/>
      <c r="P1324" s="80"/>
      <c r="Q1324" s="80"/>
      <c r="R1324" s="80"/>
      <c r="S1324" s="80"/>
      <c r="T1324" s="80"/>
      <c r="U1324" s="80"/>
      <c r="V1324" s="80"/>
      <c r="W1324" s="80"/>
      <c r="X1324" s="80"/>
      <c r="Y1324" s="80"/>
      <c r="Z1324" s="80"/>
      <c r="AA1324" s="80"/>
      <c r="AB1324" s="80"/>
      <c r="AC1324" s="80"/>
      <c r="AD1324" s="80"/>
      <c r="AE1324" s="80"/>
      <c r="AF1324" s="80"/>
      <c r="AG1324" s="80"/>
      <c r="AH1324" s="80"/>
      <c r="AI1324" s="80"/>
      <c r="AJ1324" s="80"/>
      <c r="AK1324" s="80"/>
      <c r="AL1324" s="80"/>
      <c r="AM1324" s="80"/>
      <c r="AN1324" s="80"/>
      <c r="AO1324" s="80"/>
      <c r="AP1324" s="80"/>
      <c r="AQ1324" s="80"/>
      <c r="AR1324" s="80"/>
      <c r="AS1324" s="80"/>
      <c r="AT1324" s="80"/>
      <c r="AU1324" s="80"/>
      <c r="AV1324" s="80"/>
    </row>
    <row r="1325" spans="1:48" ht="12" customHeight="1" x14ac:dyDescent="0.25">
      <c r="A1325" s="80"/>
      <c r="B1325" s="80"/>
      <c r="C1325" s="80"/>
      <c r="D1325" s="80"/>
      <c r="E1325" s="80"/>
      <c r="F1325" s="80"/>
      <c r="G1325" s="80"/>
      <c r="H1325" s="80"/>
      <c r="I1325" s="80"/>
      <c r="J1325" s="80"/>
      <c r="K1325" s="80"/>
      <c r="L1325" s="80"/>
      <c r="M1325" s="80"/>
      <c r="N1325" s="80"/>
      <c r="O1325" s="80"/>
      <c r="P1325" s="80"/>
      <c r="Q1325" s="80"/>
      <c r="R1325" s="80"/>
      <c r="S1325" s="80"/>
      <c r="T1325" s="80"/>
      <c r="U1325" s="80"/>
      <c r="V1325" s="80"/>
      <c r="W1325" s="80"/>
      <c r="X1325" s="80"/>
      <c r="Y1325" s="80"/>
      <c r="Z1325" s="80"/>
      <c r="AA1325" s="80"/>
      <c r="AB1325" s="80"/>
      <c r="AC1325" s="80"/>
      <c r="AD1325" s="80"/>
      <c r="AE1325" s="80"/>
      <c r="AF1325" s="80"/>
      <c r="AG1325" s="80"/>
      <c r="AH1325" s="80"/>
      <c r="AI1325" s="80"/>
      <c r="AJ1325" s="80"/>
      <c r="AK1325" s="80"/>
      <c r="AL1325" s="80"/>
      <c r="AM1325" s="80"/>
      <c r="AN1325" s="80"/>
      <c r="AO1325" s="80"/>
      <c r="AP1325" s="80"/>
      <c r="AQ1325" s="80"/>
      <c r="AR1325" s="80"/>
      <c r="AS1325" s="80"/>
      <c r="AT1325" s="80"/>
      <c r="AU1325" s="80"/>
      <c r="AV1325" s="80"/>
    </row>
    <row r="1326" spans="1:48" ht="12" customHeight="1" x14ac:dyDescent="0.25">
      <c r="A1326" s="80"/>
      <c r="B1326" s="80"/>
      <c r="C1326" s="80"/>
      <c r="D1326" s="80"/>
      <c r="E1326" s="80"/>
      <c r="F1326" s="80"/>
      <c r="G1326" s="80"/>
      <c r="H1326" s="80"/>
      <c r="I1326" s="80"/>
      <c r="J1326" s="80"/>
      <c r="K1326" s="80"/>
      <c r="L1326" s="80"/>
      <c r="M1326" s="80"/>
      <c r="N1326" s="80"/>
      <c r="O1326" s="80"/>
      <c r="P1326" s="80"/>
      <c r="Q1326" s="80"/>
      <c r="R1326" s="80"/>
      <c r="S1326" s="80"/>
      <c r="T1326" s="80"/>
      <c r="U1326" s="80"/>
      <c r="V1326" s="80"/>
      <c r="W1326" s="80"/>
      <c r="X1326" s="80"/>
      <c r="Y1326" s="80"/>
      <c r="Z1326" s="80"/>
      <c r="AA1326" s="80"/>
      <c r="AB1326" s="80"/>
      <c r="AC1326" s="80"/>
      <c r="AD1326" s="80"/>
      <c r="AE1326" s="80"/>
      <c r="AF1326" s="80"/>
      <c r="AG1326" s="80"/>
      <c r="AH1326" s="80"/>
      <c r="AI1326" s="80"/>
      <c r="AJ1326" s="80"/>
      <c r="AK1326" s="80"/>
      <c r="AL1326" s="80"/>
      <c r="AM1326" s="80"/>
      <c r="AN1326" s="80"/>
      <c r="AO1326" s="80"/>
      <c r="AP1326" s="80"/>
      <c r="AQ1326" s="80"/>
      <c r="AR1326" s="80"/>
      <c r="AS1326" s="80"/>
      <c r="AT1326" s="80"/>
      <c r="AU1326" s="80"/>
      <c r="AV1326" s="80"/>
    </row>
    <row r="1327" spans="1:48" ht="12" customHeight="1" x14ac:dyDescent="0.25">
      <c r="A1327" s="80"/>
      <c r="B1327" s="80"/>
      <c r="C1327" s="80"/>
      <c r="D1327" s="80"/>
      <c r="E1327" s="80"/>
      <c r="F1327" s="80"/>
      <c r="G1327" s="80"/>
      <c r="H1327" s="80"/>
      <c r="I1327" s="80"/>
      <c r="J1327" s="80"/>
      <c r="K1327" s="80"/>
      <c r="L1327" s="80"/>
      <c r="M1327" s="80"/>
      <c r="N1327" s="80"/>
      <c r="O1327" s="80"/>
      <c r="P1327" s="80"/>
      <c r="Q1327" s="80"/>
      <c r="R1327" s="80"/>
      <c r="S1327" s="80"/>
      <c r="T1327" s="80"/>
      <c r="U1327" s="80"/>
      <c r="V1327" s="80"/>
      <c r="W1327" s="80"/>
      <c r="X1327" s="80"/>
      <c r="Y1327" s="80"/>
      <c r="Z1327" s="80"/>
      <c r="AA1327" s="80"/>
      <c r="AB1327" s="80"/>
      <c r="AC1327" s="80"/>
      <c r="AD1327" s="80"/>
      <c r="AE1327" s="80"/>
      <c r="AF1327" s="80"/>
      <c r="AG1327" s="80"/>
      <c r="AH1327" s="80"/>
      <c r="AI1327" s="80"/>
      <c r="AJ1327" s="80"/>
      <c r="AK1327" s="80"/>
      <c r="AL1327" s="80"/>
      <c r="AM1327" s="80"/>
      <c r="AN1327" s="80"/>
      <c r="AO1327" s="80"/>
      <c r="AP1327" s="80"/>
      <c r="AQ1327" s="80"/>
      <c r="AR1327" s="80"/>
      <c r="AS1327" s="80"/>
      <c r="AT1327" s="80"/>
      <c r="AU1327" s="80"/>
      <c r="AV1327" s="80"/>
    </row>
    <row r="1328" spans="1:48" ht="12" customHeight="1" x14ac:dyDescent="0.25">
      <c r="A1328" s="80"/>
      <c r="B1328" s="80"/>
      <c r="C1328" s="80"/>
      <c r="D1328" s="80"/>
      <c r="E1328" s="80"/>
      <c r="F1328" s="80"/>
      <c r="G1328" s="80"/>
      <c r="H1328" s="80"/>
      <c r="I1328" s="80"/>
      <c r="J1328" s="80"/>
      <c r="K1328" s="80"/>
      <c r="L1328" s="80"/>
      <c r="M1328" s="80"/>
      <c r="N1328" s="80"/>
      <c r="O1328" s="80"/>
      <c r="P1328" s="80"/>
      <c r="Q1328" s="80"/>
      <c r="R1328" s="80"/>
      <c r="S1328" s="80"/>
      <c r="T1328" s="80"/>
      <c r="U1328" s="80"/>
      <c r="V1328" s="80"/>
      <c r="W1328" s="80"/>
      <c r="X1328" s="80"/>
      <c r="Y1328" s="80"/>
      <c r="Z1328" s="80"/>
      <c r="AA1328" s="80"/>
      <c r="AB1328" s="80"/>
      <c r="AC1328" s="80"/>
      <c r="AD1328" s="80"/>
      <c r="AE1328" s="80"/>
      <c r="AF1328" s="80"/>
      <c r="AG1328" s="80"/>
      <c r="AH1328" s="80"/>
      <c r="AI1328" s="80"/>
      <c r="AJ1328" s="80"/>
      <c r="AK1328" s="80"/>
      <c r="AL1328" s="80"/>
      <c r="AM1328" s="80"/>
      <c r="AN1328" s="80"/>
      <c r="AO1328" s="80"/>
      <c r="AP1328" s="80"/>
      <c r="AQ1328" s="80"/>
      <c r="AR1328" s="80"/>
      <c r="AS1328" s="80"/>
      <c r="AT1328" s="80"/>
      <c r="AU1328" s="80"/>
      <c r="AV1328" s="80"/>
    </row>
    <row r="1329" spans="1:48" ht="12" customHeight="1" x14ac:dyDescent="0.25">
      <c r="A1329" s="80"/>
      <c r="B1329" s="80"/>
      <c r="C1329" s="80"/>
      <c r="D1329" s="80"/>
      <c r="E1329" s="80"/>
      <c r="F1329" s="80"/>
      <c r="G1329" s="80"/>
      <c r="H1329" s="80"/>
      <c r="I1329" s="80"/>
      <c r="J1329" s="80"/>
      <c r="K1329" s="80"/>
      <c r="L1329" s="80"/>
      <c r="M1329" s="80"/>
      <c r="N1329" s="80"/>
      <c r="O1329" s="80"/>
      <c r="P1329" s="80"/>
      <c r="Q1329" s="80"/>
      <c r="R1329" s="80"/>
      <c r="S1329" s="80"/>
      <c r="T1329" s="80"/>
      <c r="U1329" s="80"/>
      <c r="V1329" s="80"/>
      <c r="W1329" s="80"/>
      <c r="X1329" s="80"/>
      <c r="Y1329" s="80"/>
      <c r="Z1329" s="80"/>
      <c r="AA1329" s="80"/>
      <c r="AB1329" s="80"/>
      <c r="AC1329" s="80"/>
      <c r="AD1329" s="80"/>
      <c r="AE1329" s="80"/>
      <c r="AF1329" s="80"/>
      <c r="AG1329" s="80"/>
      <c r="AH1329" s="80"/>
      <c r="AI1329" s="80"/>
      <c r="AJ1329" s="80"/>
      <c r="AK1329" s="80"/>
      <c r="AL1329" s="80"/>
      <c r="AM1329" s="80"/>
      <c r="AN1329" s="80"/>
      <c r="AO1329" s="80"/>
      <c r="AP1329" s="80"/>
      <c r="AQ1329" s="80"/>
      <c r="AR1329" s="80"/>
      <c r="AS1329" s="80"/>
      <c r="AT1329" s="80"/>
      <c r="AU1329" s="80"/>
      <c r="AV1329" s="80"/>
    </row>
    <row r="1330" spans="1:48" ht="12" customHeight="1" x14ac:dyDescent="0.25">
      <c r="A1330" s="80"/>
      <c r="B1330" s="80"/>
      <c r="C1330" s="80"/>
      <c r="D1330" s="80"/>
      <c r="E1330" s="80"/>
      <c r="F1330" s="80"/>
      <c r="G1330" s="80"/>
      <c r="H1330" s="80"/>
      <c r="I1330" s="80"/>
      <c r="J1330" s="80"/>
      <c r="K1330" s="80"/>
      <c r="L1330" s="80"/>
      <c r="M1330" s="80"/>
      <c r="N1330" s="80"/>
      <c r="O1330" s="80"/>
      <c r="P1330" s="80"/>
      <c r="Q1330" s="80"/>
      <c r="R1330" s="80"/>
      <c r="S1330" s="80"/>
      <c r="T1330" s="80"/>
      <c r="U1330" s="80"/>
      <c r="V1330" s="80"/>
      <c r="W1330" s="80"/>
      <c r="X1330" s="80"/>
      <c r="Y1330" s="80"/>
      <c r="Z1330" s="80"/>
      <c r="AA1330" s="80"/>
      <c r="AB1330" s="80"/>
      <c r="AC1330" s="80"/>
      <c r="AD1330" s="80"/>
      <c r="AE1330" s="80"/>
      <c r="AF1330" s="80"/>
      <c r="AG1330" s="80"/>
      <c r="AH1330" s="80"/>
      <c r="AI1330" s="80"/>
      <c r="AJ1330" s="80"/>
      <c r="AK1330" s="80"/>
      <c r="AL1330" s="80"/>
      <c r="AM1330" s="80"/>
      <c r="AN1330" s="80"/>
      <c r="AO1330" s="80"/>
      <c r="AP1330" s="80"/>
      <c r="AQ1330" s="80"/>
      <c r="AR1330" s="80"/>
      <c r="AS1330" s="80"/>
      <c r="AT1330" s="80"/>
      <c r="AU1330" s="80"/>
      <c r="AV1330" s="80"/>
    </row>
    <row r="1331" spans="1:48" ht="12" customHeight="1" x14ac:dyDescent="0.25">
      <c r="A1331" s="80"/>
      <c r="B1331" s="80"/>
      <c r="C1331" s="80"/>
      <c r="D1331" s="80"/>
      <c r="E1331" s="80"/>
      <c r="F1331" s="80"/>
      <c r="G1331" s="80"/>
      <c r="H1331" s="80"/>
      <c r="I1331" s="80"/>
      <c r="J1331" s="80"/>
      <c r="K1331" s="80"/>
      <c r="L1331" s="80"/>
      <c r="M1331" s="80"/>
      <c r="N1331" s="80"/>
      <c r="O1331" s="80"/>
      <c r="P1331" s="80"/>
      <c r="Q1331" s="80"/>
      <c r="R1331" s="80"/>
      <c r="S1331" s="80"/>
      <c r="T1331" s="80"/>
      <c r="U1331" s="80"/>
      <c r="V1331" s="80"/>
      <c r="W1331" s="80"/>
      <c r="X1331" s="80"/>
      <c r="Y1331" s="80"/>
      <c r="Z1331" s="80"/>
      <c r="AA1331" s="80"/>
      <c r="AB1331" s="80"/>
      <c r="AC1331" s="80"/>
      <c r="AD1331" s="80"/>
      <c r="AE1331" s="80"/>
      <c r="AF1331" s="80"/>
      <c r="AG1331" s="80"/>
      <c r="AH1331" s="80"/>
      <c r="AI1331" s="80"/>
      <c r="AJ1331" s="80"/>
      <c r="AK1331" s="80"/>
      <c r="AL1331" s="80"/>
      <c r="AM1331" s="80"/>
      <c r="AN1331" s="80"/>
      <c r="AO1331" s="80"/>
      <c r="AP1331" s="80"/>
      <c r="AQ1331" s="80"/>
      <c r="AR1331" s="80"/>
      <c r="AS1331" s="80"/>
      <c r="AT1331" s="80"/>
      <c r="AU1331" s="80"/>
      <c r="AV1331" s="80"/>
    </row>
  </sheetData>
  <sheetProtection sheet="1" objects="1" scenarios="1"/>
  <mergeCells count="117">
    <mergeCell ref="BD28:BF29"/>
    <mergeCell ref="AX22:AY23"/>
    <mergeCell ref="BB22:BC23"/>
    <mergeCell ref="D97:AV98"/>
    <mergeCell ref="B99:C100"/>
    <mergeCell ref="D99:AU100"/>
    <mergeCell ref="B101:C102"/>
    <mergeCell ref="D101:AU102"/>
    <mergeCell ref="B85:C86"/>
    <mergeCell ref="D85:AU86"/>
    <mergeCell ref="B87:C88"/>
    <mergeCell ref="B89:C90"/>
    <mergeCell ref="D89:AU90"/>
    <mergeCell ref="D76:AM78"/>
    <mergeCell ref="AN76:AV78"/>
    <mergeCell ref="D79:AV80"/>
    <mergeCell ref="B81:C82"/>
    <mergeCell ref="D81:AU82"/>
    <mergeCell ref="B83:C84"/>
    <mergeCell ref="D83:AU84"/>
    <mergeCell ref="B64:C65"/>
    <mergeCell ref="B69:C69"/>
    <mergeCell ref="B68:C68"/>
    <mergeCell ref="AX28:AZ29"/>
    <mergeCell ref="B113:C114"/>
    <mergeCell ref="D113:AU114"/>
    <mergeCell ref="A115:AV115"/>
    <mergeCell ref="B105:C106"/>
    <mergeCell ref="D105:AU106"/>
    <mergeCell ref="B107:C108"/>
    <mergeCell ref="D107:AU108"/>
    <mergeCell ref="B109:C110"/>
    <mergeCell ref="D109:AU110"/>
    <mergeCell ref="B103:C104"/>
    <mergeCell ref="D103:AU104"/>
    <mergeCell ref="B91:C92"/>
    <mergeCell ref="D91:AU92"/>
    <mergeCell ref="B93:C94"/>
    <mergeCell ref="D93:AU94"/>
    <mergeCell ref="B95:C96"/>
    <mergeCell ref="B111:C112"/>
    <mergeCell ref="D111:AU112"/>
    <mergeCell ref="D95:AU96"/>
    <mergeCell ref="BA28:BC29"/>
    <mergeCell ref="AZ24:BA25"/>
    <mergeCell ref="AT18:AU19"/>
    <mergeCell ref="AJ18:AK19"/>
    <mergeCell ref="AX18:AY19"/>
    <mergeCell ref="AZ18:BA19"/>
    <mergeCell ref="BB18:BC19"/>
    <mergeCell ref="A76:C78"/>
    <mergeCell ref="B48:C49"/>
    <mergeCell ref="B50:C51"/>
    <mergeCell ref="B52:C53"/>
    <mergeCell ref="B56:C57"/>
    <mergeCell ref="B58:C59"/>
    <mergeCell ref="B60:C61"/>
    <mergeCell ref="A74:AV74"/>
    <mergeCell ref="D60:AU61"/>
    <mergeCell ref="D62:AU63"/>
    <mergeCell ref="D68:AU69"/>
    <mergeCell ref="D70:AU71"/>
    <mergeCell ref="B62:C63"/>
    <mergeCell ref="D56:AU57"/>
    <mergeCell ref="D58:AU59"/>
    <mergeCell ref="B66:C67"/>
    <mergeCell ref="D38:AU39"/>
    <mergeCell ref="D40:AU41"/>
    <mergeCell ref="D33:O35"/>
    <mergeCell ref="A1:C3"/>
    <mergeCell ref="D1:AM3"/>
    <mergeCell ref="AN1:AV3"/>
    <mergeCell ref="A5:AV7"/>
    <mergeCell ref="B8:AU12"/>
    <mergeCell ref="AC22:AR23"/>
    <mergeCell ref="AT22:AU23"/>
    <mergeCell ref="AT14:AU15"/>
    <mergeCell ref="D14:L15"/>
    <mergeCell ref="S22:X23"/>
    <mergeCell ref="Z22:AA23"/>
    <mergeCell ref="S18:X19"/>
    <mergeCell ref="Z18:AA19"/>
    <mergeCell ref="AC18:AH19"/>
    <mergeCell ref="AX14:AY15"/>
    <mergeCell ref="AZ14:BA15"/>
    <mergeCell ref="BB14:BC15"/>
    <mergeCell ref="D18:L19"/>
    <mergeCell ref="S14:X15"/>
    <mergeCell ref="Z14:AA15"/>
    <mergeCell ref="AC14:AH15"/>
    <mergeCell ref="AJ14:AK15"/>
    <mergeCell ref="AM14:AR15"/>
    <mergeCell ref="AM18:AR19"/>
    <mergeCell ref="D87:AU88"/>
    <mergeCell ref="AN116:AQ117"/>
    <mergeCell ref="AS116:AV117"/>
    <mergeCell ref="A31:AV31"/>
    <mergeCell ref="A33:C35"/>
    <mergeCell ref="AN33:AV35"/>
    <mergeCell ref="D36:AV37"/>
    <mergeCell ref="D28:P29"/>
    <mergeCell ref="U28:Z29"/>
    <mergeCell ref="AB28:AG29"/>
    <mergeCell ref="D64:AU65"/>
    <mergeCell ref="D66:AU67"/>
    <mergeCell ref="D48:AU49"/>
    <mergeCell ref="B38:C39"/>
    <mergeCell ref="B40:C41"/>
    <mergeCell ref="B42:C43"/>
    <mergeCell ref="B44:C45"/>
    <mergeCell ref="B46:C47"/>
    <mergeCell ref="D52:AU53"/>
    <mergeCell ref="D54:AV55"/>
    <mergeCell ref="D42:AU43"/>
    <mergeCell ref="D44:AU45"/>
    <mergeCell ref="D46:AU47"/>
    <mergeCell ref="D50:AU51"/>
  </mergeCells>
  <conditionalFormatting sqref="Z14:AA15">
    <cfRule type="cellIs" dxfId="202" priority="39" operator="equal">
      <formula>0</formula>
    </cfRule>
  </conditionalFormatting>
  <conditionalFormatting sqref="Z14:AA15">
    <cfRule type="cellIs" dxfId="201" priority="38" operator="equal">
      <formula>"oui"</formula>
    </cfRule>
  </conditionalFormatting>
  <conditionalFormatting sqref="AJ14:AK15">
    <cfRule type="cellIs" dxfId="200" priority="37" operator="equal">
      <formula>0</formula>
    </cfRule>
  </conditionalFormatting>
  <conditionalFormatting sqref="AJ14:AK15">
    <cfRule type="cellIs" dxfId="199" priority="36" operator="equal">
      <formula>"oui"</formula>
    </cfRule>
  </conditionalFormatting>
  <conditionalFormatting sqref="AT14:AU15">
    <cfRule type="cellIs" dxfId="198" priority="35" operator="equal">
      <formula>0</formula>
    </cfRule>
  </conditionalFormatting>
  <conditionalFormatting sqref="AT14:AU15">
    <cfRule type="cellIs" dxfId="197" priority="34" operator="equal">
      <formula>"oui"</formula>
    </cfRule>
  </conditionalFormatting>
  <conditionalFormatting sqref="Z18:AA19">
    <cfRule type="cellIs" dxfId="196" priority="33" operator="equal">
      <formula>0</formula>
    </cfRule>
  </conditionalFormatting>
  <conditionalFormatting sqref="Z18:AA19">
    <cfRule type="cellIs" dxfId="195" priority="32" operator="equal">
      <formula>"oui"</formula>
    </cfRule>
  </conditionalFormatting>
  <conditionalFormatting sqref="AJ18:AK19">
    <cfRule type="cellIs" dxfId="194" priority="31" operator="equal">
      <formula>0</formula>
    </cfRule>
  </conditionalFormatting>
  <conditionalFormatting sqref="AJ18:AK19">
    <cfRule type="cellIs" dxfId="193" priority="30" operator="equal">
      <formula>"oui"</formula>
    </cfRule>
  </conditionalFormatting>
  <conditionalFormatting sqref="AT18:AU19">
    <cfRule type="cellIs" dxfId="192" priority="29" operator="equal">
      <formula>0</formula>
    </cfRule>
  </conditionalFormatting>
  <conditionalFormatting sqref="AT18:AU19">
    <cfRule type="cellIs" dxfId="191" priority="28" operator="equal">
      <formula>"oui"</formula>
    </cfRule>
  </conditionalFormatting>
  <conditionalFormatting sqref="AB28:AG29">
    <cfRule type="cellIs" dxfId="190" priority="23" operator="equal">
      <formula>0</formula>
    </cfRule>
  </conditionalFormatting>
  <conditionalFormatting sqref="D38:AU53 D68 D56:AU67">
    <cfRule type="cellIs" dxfId="189" priority="21" operator="equal">
      <formula>0</formula>
    </cfRule>
  </conditionalFormatting>
  <conditionalFormatting sqref="D99:AU114 D81:AU96">
    <cfRule type="cellIs" dxfId="188" priority="20" operator="equal">
      <formula>0</formula>
    </cfRule>
  </conditionalFormatting>
  <conditionalFormatting sqref="B8">
    <cfRule type="cellIs" dxfId="187" priority="19" operator="equal">
      <formula>0</formula>
    </cfRule>
  </conditionalFormatting>
  <conditionalFormatting sqref="D38:AU53">
    <cfRule type="expression" dxfId="186" priority="18">
      <formula>$D$38=0</formula>
    </cfRule>
  </conditionalFormatting>
  <conditionalFormatting sqref="D68 D56:AU67">
    <cfRule type="expression" dxfId="185" priority="17">
      <formula>$D$56=0</formula>
    </cfRule>
  </conditionalFormatting>
  <conditionalFormatting sqref="D81:AU96">
    <cfRule type="expression" dxfId="184" priority="16">
      <formula>$D$81=0</formula>
    </cfRule>
  </conditionalFormatting>
  <conditionalFormatting sqref="D99:AU114">
    <cfRule type="expression" dxfId="183" priority="15">
      <formula>$D$99=0</formula>
    </cfRule>
  </conditionalFormatting>
  <conditionalFormatting sqref="D70">
    <cfRule type="cellIs" dxfId="182" priority="6" operator="equal">
      <formula>0</formula>
    </cfRule>
  </conditionalFormatting>
  <conditionalFormatting sqref="D70">
    <cfRule type="expression" dxfId="181" priority="5">
      <formula>$D$56=0</formula>
    </cfRule>
  </conditionalFormatting>
  <conditionalFormatting sqref="AT22:AU23">
    <cfRule type="cellIs" dxfId="180" priority="4" operator="equal">
      <formula>0</formula>
    </cfRule>
  </conditionalFormatting>
  <conditionalFormatting sqref="AT22:AU23">
    <cfRule type="cellIs" dxfId="179" priority="3" operator="equal">
      <formula>"oui"</formula>
    </cfRule>
  </conditionalFormatting>
  <conditionalFormatting sqref="Z22:AA23">
    <cfRule type="cellIs" dxfId="178" priority="2" operator="equal">
      <formula>0</formula>
    </cfRule>
  </conditionalFormatting>
  <conditionalFormatting sqref="Z22:AA23">
    <cfRule type="cellIs" dxfId="177" priority="1" operator="equal">
      <formula>"oui"</formula>
    </cfRule>
  </conditionalFormatting>
  <hyperlinks>
    <hyperlink ref="AS116:AV117" location="'Mise en oeuvre'!Zone_d_impression" tooltip="Mise en oeuvre" display="suivant"/>
    <hyperlink ref="AN116:AQ117" location="Couverture_territoriale!Zone_d_impression" tooltip="Couverture" display="précédent"/>
  </hyperlinks>
  <pageMargins left="0.70866141732283472" right="0.70866141732283472" top="0.74803149606299213" bottom="0.7480314960629921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Z14:AA15 AJ14:AK15 AT14:AU15 AJ18:AK19 AT18:AU19 Z22:AA23 Z18:AA19 AT22:AU23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nnee xmlns="f14acbeb-ce1d-458d-8670-8f5541d50c4a">2019</Annee>
    <Niveau_Geo xmlns="f14acbeb-ce1d-458d-8670-8f5541d50c4a">Territoire sud est Morbihan</Niveau_Geo>
    <Thematique xmlns="f14acbeb-ce1d-458d-8670-8f5541d50c4a">
      <Value>Santé globale-Bien vieillir</Value>
    </Thematique>
    <Porteur_Projet xmlns="f14acbeb-ce1d-458d-8670-8f5541d50c4a">ARC_SUD_BRETAGNE</Porteur_Projet>
    <Duree xmlns="f14acbeb-ce1d-458d-8670-8f5541d50c4a">Annuel</Duree>
    <Etat_x0020_du_x0020_projet xmlns="f14acbeb-ce1d-458d-8670-8f5541d50c4a">Projet instruit</Etat_x0020_du_x0020_projet>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2C565BFD6CD144B072BF4C6CF7ED2C" ma:contentTypeVersion="13" ma:contentTypeDescription="Crée un document." ma:contentTypeScope="" ma:versionID="d7c738c40317cd4309adb117a736112a">
  <xsd:schema xmlns:xsd="http://www.w3.org/2001/XMLSchema" xmlns:xs="http://www.w3.org/2001/XMLSchema" xmlns:p="http://schemas.microsoft.com/office/2006/metadata/properties" xmlns:ns2="f14acbeb-ce1d-458d-8670-8f5541d50c4a" targetNamespace="http://schemas.microsoft.com/office/2006/metadata/properties" ma:root="true" ma:fieldsID="5827ddcfab5f3d1b3786afbfbb3de963" ns2:_="">
    <xsd:import namespace="f14acbeb-ce1d-458d-8670-8f5541d50c4a"/>
    <xsd:element name="properties">
      <xsd:complexType>
        <xsd:sequence>
          <xsd:element name="documentManagement">
            <xsd:complexType>
              <xsd:all>
                <xsd:element ref="ns2:Niveau_Geo"/>
                <xsd:element ref="ns2:Annee"/>
                <xsd:element ref="ns2:Porteur_Projet"/>
                <xsd:element ref="ns2:Duree"/>
                <xsd:element ref="ns2:Thematique" minOccurs="0"/>
                <xsd:element ref="ns2:Etat_x0020_du_x0020_proj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acbeb-ce1d-458d-8670-8f5541d50c4a" elementFormDefault="qualified">
    <xsd:import namespace="http://schemas.microsoft.com/office/2006/documentManagement/types"/>
    <xsd:import namespace="http://schemas.microsoft.com/office/infopath/2007/PartnerControls"/>
    <xsd:element name="Niveau_Geo" ma:index="8" ma:displayName="Niveau géographique" ma:default="National" ma:format="Dropdown" ma:internalName="Niveau_Geo">
      <xsd:simpleType>
        <xsd:restriction base="dms:Choice">
          <xsd:enumeration value="National"/>
          <xsd:enumeration value="Régional"/>
          <xsd:enumeration value="Départemental"/>
          <xsd:enumeration value="Territoire alréen"/>
          <xsd:enumeration value="Territoire centre ouest Morbihan"/>
          <xsd:enumeration value="Territoire lorientais"/>
          <xsd:enumeration value="Territoire ploermelais"/>
          <xsd:enumeration value="Territoire sud est Morbihan"/>
          <xsd:enumeration value="Territoire vannetais"/>
          <xsd:enumeration value="Multi-territoire"/>
        </xsd:restriction>
      </xsd:simpleType>
    </xsd:element>
    <xsd:element name="Annee" ma:index="9" ma:displayName="Année" ma:decimals="0" ma:internalName="Annee" ma:percentage="FALSE">
      <xsd:simpleType>
        <xsd:restriction base="dms:Number">
          <xsd:minInclusive value="2017"/>
        </xsd:restriction>
      </xsd:simpleType>
    </xsd:element>
    <xsd:element name="Porteur_Projet" ma:index="10" ma:displayName="Nom du porteur de projet" ma:internalName="Porteur_Projet">
      <xsd:simpleType>
        <xsd:restriction base="dms:Text">
          <xsd:maxLength value="255"/>
        </xsd:restriction>
      </xsd:simpleType>
    </xsd:element>
    <xsd:element name="Duree" ma:index="11" ma:displayName="Durée" ma:default="Annuel" ma:format="RadioButtons" ma:internalName="Duree">
      <xsd:simpleType>
        <xsd:restriction base="dms:Choice">
          <xsd:enumeration value="Annuel"/>
          <xsd:enumeration value="Pluriannuel"/>
        </xsd:restriction>
      </xsd:simpleType>
    </xsd:element>
    <xsd:element name="Thematique" ma:index="12" nillable="true" ma:displayName="Thématique" ma:internalName="Thematique">
      <xsd:complexType>
        <xsd:complexContent>
          <xsd:extension base="dms:MultiChoice">
            <xsd:sequence>
              <xsd:element name="Value" maxOccurs="unbounded" minOccurs="0" nillable="true">
                <xsd:simpleType>
                  <xsd:restriction base="dms:Choice">
                    <xsd:enumeration value="Santé globale-Bien vieillir"/>
                    <xsd:enumeration value="Habitat-Cadre de vie"/>
                    <xsd:enumeration value="Sécurité routière"/>
                    <xsd:enumeration value="Préparation à la retraite"/>
                    <xsd:enumeration value="Accès aux droits-Citoyenneté"/>
                    <xsd:enumeration value="Maintien du lien social-lutte contre l’isolement"/>
                    <xsd:enumeration value="Bien-vivre sa retraite"/>
                    <xsd:enumeration value="La promotion de la bien-traitance"/>
                    <xsd:enumeration value="Culture"/>
                    <xsd:enumeration value="Mobilité"/>
                    <xsd:enumeration value="Numérique"/>
                    <xsd:enumeration value="Soutien aux aidants"/>
                    <xsd:enumeration value="Santé mentale"/>
                  </xsd:restriction>
                </xsd:simpleType>
              </xsd:element>
            </xsd:sequence>
          </xsd:extension>
        </xsd:complexContent>
      </xsd:complexType>
    </xsd:element>
    <xsd:element name="Etat_x0020_du_x0020_projet" ma:index="13" nillable="true" ma:displayName="Etat du projet" ma:format="Dropdown" ma:internalName="Etat_x0020_du_x0020_projet">
      <xsd:simpleType>
        <xsd:restriction base="dms:Choice">
          <xsd:enumeration value="Projet retenu"/>
          <xsd:enumeration value="Projet non-retenu"/>
          <xsd:enumeration value="Projet à instruire"/>
          <xsd:enumeration value="Projet instrui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92E111-2AFD-4A6F-9867-707EE355BF52}">
  <ds:schemaRefs>
    <ds:schemaRef ds:uri="http://schemas.microsoft.com/sharepoint/v3/contenttype/forms"/>
  </ds:schemaRefs>
</ds:datastoreItem>
</file>

<file path=customXml/itemProps2.xml><?xml version="1.0" encoding="utf-8"?>
<ds:datastoreItem xmlns:ds="http://schemas.openxmlformats.org/officeDocument/2006/customXml" ds:itemID="{9015C802-E784-4BD2-9280-7F34C98BEE67}">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f14acbeb-ce1d-458d-8670-8f5541d50c4a"/>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0CBC4AF2-1AB4-4F0D-90B3-00977874FF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acbeb-ce1d-458d-8670-8f5541d5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10</vt:i4>
      </vt:variant>
    </vt:vector>
  </HeadingPairs>
  <TitlesOfParts>
    <vt:vector size="25" baseType="lpstr">
      <vt:lpstr>Formulaire</vt:lpstr>
      <vt:lpstr>Lisez-moi</vt:lpstr>
      <vt:lpstr>Page de garde</vt:lpstr>
      <vt:lpstr>Identification</vt:lpstr>
      <vt:lpstr>Attestation</vt:lpstr>
      <vt:lpstr>Thématiques</vt:lpstr>
      <vt:lpstr>Motivations</vt:lpstr>
      <vt:lpstr>Couverture_territoriale</vt:lpstr>
      <vt:lpstr>Objectifs</vt:lpstr>
      <vt:lpstr>Table</vt:lpstr>
      <vt:lpstr>Mise en oeuvre</vt:lpstr>
      <vt:lpstr>Financement</vt:lpstr>
      <vt:lpstr>Grille_analyse</vt:lpstr>
      <vt:lpstr>Liste</vt:lpstr>
      <vt:lpstr>DIM participation beneficiaire</vt:lpstr>
      <vt:lpstr>'Lisez-moi'!Impression_des_titres</vt:lpstr>
      <vt:lpstr>Couverture_territoriale!Zone_d_impression</vt:lpstr>
      <vt:lpstr>Financement!Zone_d_impression</vt:lpstr>
      <vt:lpstr>Grille_analyse!Zone_d_impression</vt:lpstr>
      <vt:lpstr>Identification!Zone_d_impression</vt:lpstr>
      <vt:lpstr>'Mise en oeuvre'!Zone_d_impression</vt:lpstr>
      <vt:lpstr>Motivations!Zone_d_impression</vt:lpstr>
      <vt:lpstr>Objectifs!Zone_d_impression</vt:lpstr>
      <vt:lpstr>'Page de garde'!Zone_d_impression</vt:lpstr>
      <vt:lpstr>Thématiques!Zone_d_impression</vt:lpstr>
    </vt:vector>
  </TitlesOfParts>
  <Company>CONSEIL DEPARTEMENTAL 56</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Conseil Départemental 56</dc:creator>
  <cp:lastModifiedBy>Conseil Départemental 56</cp:lastModifiedBy>
  <cp:lastPrinted>2021-11-08T09:21:52Z</cp:lastPrinted>
  <dcterms:created xsi:type="dcterms:W3CDTF">2018-08-23T08:52:42Z</dcterms:created>
  <dcterms:modified xsi:type="dcterms:W3CDTF">2021-11-15T08:28:28Z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0x010100472C565BFD6CD144B072BF4C6CF7ED2C</vt:lpwstr>
  </property>
</Properties>
</file>